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9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'Лист1'!$8:$8</definedName>
    <definedName name="_xlnm.Print_Area" localSheetId="0">'Лист1'!$A$1:$H$253</definedName>
  </definedNames>
  <calcPr fullCalcOnLoad="1"/>
</workbook>
</file>

<file path=xl/sharedStrings.xml><?xml version="1.0" encoding="utf-8"?>
<sst xmlns="http://schemas.openxmlformats.org/spreadsheetml/2006/main" count="349" uniqueCount="117">
  <si>
    <t>№</t>
  </si>
  <si>
    <t>п/п</t>
  </si>
  <si>
    <t>Наименование государственной программы, подпрограммы, отдельного мероприятия</t>
  </si>
  <si>
    <t>Источники ресурсного</t>
  </si>
  <si>
    <t>обеспечения</t>
  </si>
  <si>
    <t>Оценка расходов (тыс. руб.), годы</t>
  </si>
  <si>
    <t>федеральный бюджет</t>
  </si>
  <si>
    <t>краевой бюджет</t>
  </si>
  <si>
    <t>планируемый объем средств местных бюджетов</t>
  </si>
  <si>
    <t xml:space="preserve">иные внебюджетные источники    </t>
  </si>
  <si>
    <t>иные внебюджетные источники</t>
  </si>
  <si>
    <t>Управление развитием и мониторинг транспортного комплекса</t>
  </si>
  <si>
    <t>Содержание автомобильных дорог регионального или межмуниципального значения на территории Приморского края</t>
  </si>
  <si>
    <t>Ремонт автомобильных дорог регионального или межмуниципального значения на территории Приморского края</t>
  </si>
  <si>
    <t>Капитальный ремонт автомобильных дорог регионального или межмуниципального значения на территории Приморского края</t>
  </si>
  <si>
    <t>Реконструкция автомобильной дороги Уссурийск - Пограничный - Госграница на участке км 51 - км 72 в Приморском крае</t>
  </si>
  <si>
    <t>Проектно-изыскательские работы строек будущих лет</t>
  </si>
  <si>
    <t>Документация по планировке территорий</t>
  </si>
  <si>
    <t>Реконструкция автомобильной дороги Уссурийск - Пограничный - Госграница на участке км 13 - км 20 в Приморском крае</t>
  </si>
  <si>
    <t>Реконструкция автомобильной дороги Подъезд к бухте Лазурная от дороги Хабаровск - Владивосток в Приморском крае</t>
  </si>
  <si>
    <t>Реконструкция автомобильной дороги Хабаровск - Владивосток - Светлогорье на участке км 6 - км 7 в Приморском крае</t>
  </si>
  <si>
    <t>Реконструкция автомобильной дороги Уссурийск - Пограничный - Госграница на участке км 72 - км 96 в Приморском крае</t>
  </si>
  <si>
    <t>Строительство мостовых переходов через  реку Большая Уссурка и протоку реки Большая  Уссурка на 3 и 4 км автомобильной дороги Лукъяновка-Новополтавка в Приморского крае</t>
  </si>
  <si>
    <t>Развитие г. Владивостока как центра международного сотрудничества в АТР, в том числе:</t>
  </si>
  <si>
    <t>Строительство комплекса архитектурно-планировочных и защитных дорожных сооружений в г. Владивостоке в районе мостового перехода через бухту Золотой Рог</t>
  </si>
  <si>
    <t>Предоставление субсидий бюджетам муниципальных образований Приморского края, в том числе:</t>
  </si>
  <si>
    <t>Управление развитием дорожной отрасли</t>
  </si>
  <si>
    <t>ИНФОРМАЦИЯ</t>
  </si>
  <si>
    <t>1.</t>
  </si>
  <si>
    <t>2.</t>
  </si>
  <si>
    <t>2.1.</t>
  </si>
  <si>
    <t>2.2.</t>
  </si>
  <si>
    <t>2.3.</t>
  </si>
  <si>
    <t>2.4.</t>
  </si>
  <si>
    <t>3.</t>
  </si>
  <si>
    <t>3.1.</t>
  </si>
  <si>
    <t>3.2.</t>
  </si>
  <si>
    <t>3.4.</t>
  </si>
  <si>
    <t>3.4.1.</t>
  </si>
  <si>
    <t>3.4.2.</t>
  </si>
  <si>
    <t>3.4.3.</t>
  </si>
  <si>
    <t>3.4.4.</t>
  </si>
  <si>
    <t>3.4.5.</t>
  </si>
  <si>
    <t>3.4.6.</t>
  </si>
  <si>
    <t>3.4.7.</t>
  </si>
  <si>
    <t>3.4.8.</t>
  </si>
  <si>
    <t>3.4.9.</t>
  </si>
  <si>
    <t>3.4.10.</t>
  </si>
  <si>
    <t>3.4.11.</t>
  </si>
  <si>
    <t>3.4.12.</t>
  </si>
  <si>
    <t>3.4.13.</t>
  </si>
  <si>
    <t>3.4.14.</t>
  </si>
  <si>
    <t>3.4.15.</t>
  </si>
  <si>
    <t>3.4.16.</t>
  </si>
  <si>
    <t>3.4.17.</t>
  </si>
  <si>
    <t>3.4.18.</t>
  </si>
  <si>
    <t>3.4.19.</t>
  </si>
  <si>
    <t>3.5.</t>
  </si>
  <si>
    <t>3.5.1.</t>
  </si>
  <si>
    <t>3.6.</t>
  </si>
  <si>
    <t>3.6.1.</t>
  </si>
  <si>
    <t>3.6.3.</t>
  </si>
  <si>
    <t>3.6.2.</t>
  </si>
  <si>
    <t>3.6.4.</t>
  </si>
  <si>
    <t>3.7.</t>
  </si>
  <si>
    <t>3.7.1.</t>
  </si>
  <si>
    <t>3.7.2.</t>
  </si>
  <si>
    <t>3.7.3.</t>
  </si>
  <si>
    <t>3.7.4.</t>
  </si>
  <si>
    <t>3.8.</t>
  </si>
  <si>
    <t>3.9.</t>
  </si>
  <si>
    <t>3.5.5.</t>
  </si>
  <si>
    <t xml:space="preserve">Предоставление бюджетных инвестиций открытому акционерному обществу «Региональный навигационно-информационный центр по Приморскому </t>
  </si>
  <si>
    <t>краю» в целях внедрения и массового использования глобальной навигационной спутниковой системы ГЛОНАСС на территории Приморского края</t>
  </si>
  <si>
    <t>дороги Ракитное – Маревка в Приморском крае</t>
  </si>
  <si>
    <t xml:space="preserve">Приведение в нормативное состояние мостовых сооружений на автомобильных дорогах регионального или межмуниципального значения на территории Приморского края </t>
  </si>
  <si>
    <t>Капитальный ремонт мостовых сооружений</t>
  </si>
  <si>
    <t xml:space="preserve">Повышение безопасности дорожного движения на автомобильных дорогах регионального или межмуниципального значения на территории Приморского края </t>
  </si>
  <si>
    <t xml:space="preserve"> Реконструкция участков автомобильной дороги от п. Восток до месторождения "Скрытое"</t>
  </si>
  <si>
    <t xml:space="preserve">Строительство мостового перехода через р. Ореховка на км 15 автомобильной </t>
  </si>
  <si>
    <t>Строительство мостового перехода через р. Арсеньевка на км 94 автомобильной дороги Кировский – Николо-Михайловка - Яковлевка в Приморском крае</t>
  </si>
  <si>
    <t>Предоставление субсидий из краевого бюджета организациям железнодорожного транспорта 
на возмещение недополученных доходов в связи с перевозкой пассажиров железнодорожным транспортом общего пользования в пригородном сообщении на территории Приморского края 
по тарифам не выше предельных тарифов</t>
  </si>
  <si>
    <t>Строительство и реконструкция автомобильных дорог регионального 
ли межмуниципального значения 
на территории Приморского края, 
в том числе:</t>
  </si>
  <si>
    <t>Строительство автомобильной дороги Владивосток - Находка - порт Восточный на участке км 18+500 - км 40+800 
в Приморском крае</t>
  </si>
  <si>
    <t>Реконструкция автомобильной дороги Раздольное - Хасан на участке Нарвинский перевал км 74 - км 79 
в Приморском крае</t>
  </si>
  <si>
    <t>Строительство автомобильной дороги Владивосток-Находка-порт Восточный 
на участке км 0-км 18+500 в Приморском крае</t>
  </si>
  <si>
    <t>Строительство автомобильной дороги 
от автомобильной дороги федерального значения Хабаровск - Владивосток 
до автомобильной дороги Владивосток - Находка - порт Восточный в Приморском крае</t>
  </si>
  <si>
    <t>Реконструкция автомобильной дороги Терней - малая Кема на участке 
км 40 - км 50 в Приморском крае</t>
  </si>
  <si>
    <t>Реконструкция автомобильной дороги Хороль - Реттиховка - Арсеньев 
в Приморском крае</t>
  </si>
  <si>
    <t>Реконструкция автомобильной  дороги Штыково - Ивановка - Реттиховка 
в Приморском крае</t>
  </si>
  <si>
    <t>Реконструкция автомобильной дороги Киевка - Преображение на участке 
км 18 - км 20 в Приморском крае</t>
  </si>
  <si>
    <t>Строительство транспортной развязки 
к концертно-спортивному комплексу 
в г. Владивостоке</t>
  </si>
  <si>
    <t>Реконструкция автомобильной дороги Владивосток - Артем на участке 
км 18 - км 43 в Приморском крае</t>
  </si>
  <si>
    <r>
      <t>Государственная Программа</t>
    </r>
    <r>
      <rPr>
        <sz val="12"/>
        <color indexed="8"/>
        <rFont val="Times New Roman"/>
        <family val="1"/>
      </rPr>
      <t xml:space="preserve"> «Развитие транспортного комплекса Приморского края» на 2013-2017 годы</t>
    </r>
  </si>
  <si>
    <t>о реализации государственной программы Приморского края «Развитие транспортного комплекса Приморского края» 
на 2013 - 2017 годы с указанием направлений ее использования в случае привлечения средств федерального бюджета, краевого бюджета, бюджетов государственных внебюджетных фондов, иных внебюджетных источников, 
а также в случае участия в реализации программы муниципальных образований, (тыс. руб.)</t>
  </si>
  <si>
    <t>».</t>
  </si>
  <si>
    <t xml:space="preserve">всего                </t>
  </si>
  <si>
    <t xml:space="preserve">всего </t>
  </si>
  <si>
    <r>
      <t xml:space="preserve">Подпрограмма 1 </t>
    </r>
    <r>
      <rPr>
        <sz val="12"/>
        <color indexed="8"/>
        <rFont val="Times New Roman"/>
        <family val="1"/>
      </rPr>
      <t>«Развитие транспортного комплекса в Приморском крае на 2013 - 2017 годы»</t>
    </r>
  </si>
  <si>
    <t>Предоставления субсидий из краевого бюджета юридическим лицам на возмещение затрат или недополученных доходов, возникающих в связи 
с регулированием органами исполнительной власти Приморского края тарифов на перевозки пассажиров 
и багажа воздушным транспортом 
в местностях Приморского края, приравненных к районам крайнего севера</t>
  </si>
  <si>
    <t>всего</t>
  </si>
  <si>
    <t>3.3.</t>
  </si>
  <si>
    <t>Реконструкция автомобильной  дороги Федосьевка - Верхний Перевал - 
на участке р. Бикин Верхний Перевал (ПК 100 - ПК 244) в Приморском крае</t>
  </si>
  <si>
    <t>Строительство крытого надземного пешеходного моста на автомобильной дороге  Подъезд к аэропорту 
г. Владивостока</t>
  </si>
  <si>
    <t>Строительство  мостового перехода через 
р. Мельгуновка на км 72 автомобильной дороги Михайловка - Турий Рог в Приморского крае</t>
  </si>
  <si>
    <t>Строительство автомобильной дороги 
пос. Новый - полуостров Де-Фриз - Седанка - бухта Патрокл с низководным мостом (эстакадой) Де-Фриз - Седанка</t>
  </si>
  <si>
    <t>На софинансирование мероприятий муниципальных образований Приморского края по проведению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</si>
  <si>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На софинансирование  мероприятий муниципальных образований Приморского края по осуществлению дорожной деятельности в отношении автомобильных дорог местного значения </t>
  </si>
  <si>
    <r>
      <t>Подпрограмма 2</t>
    </r>
    <r>
      <rPr>
        <sz val="12"/>
        <color indexed="8"/>
        <rFont val="Times New Roman"/>
        <family val="1"/>
      </rPr>
      <t xml:space="preserve"> «Развитие дорожной отрасли в Приморском крае на 2013 - 
2017 годы»</t>
    </r>
  </si>
  <si>
    <t>3.5.2.</t>
  </si>
  <si>
    <t>3.5.3.</t>
  </si>
  <si>
    <t>3.5.4.</t>
  </si>
  <si>
    <t>3.5.6.</t>
  </si>
  <si>
    <t>Строительство мостового перехода через ручей Шумный на км 247+201 автомобильной дороги Осиновка - Рудная Пристань в Приморском крае</t>
  </si>
  <si>
    <t>Строительство примыканий автомобильной дороги пос.Новый - полуостров Де-Фриз - Седанка - бухта Патрокл с низководным мостом (эстакадой) Де-Фриз - Седанка на участве км 23 - бухта Патрокл, Приморский край к улично-дорожной сети города Владивостока в районе ул. Фадеева, 
ул. Космонавтов и ул. Снеговой</t>
  </si>
  <si>
    <t>На софинансирование  мероприятий муниципальных образований Приморского края по проектированию, строительству, реконструкции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</si>
  <si>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софинансирование мероприятий муниципальных образований Приморского края по проведению капитального ремонта и ремонта автомобильных дорог общего пользования населенных пунктов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</si>
</sst>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2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right" vertical="center" wrapText="1"/>
    </xf>
    <xf numFmtId="49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top" wrapText="1"/>
    </xf>
    <xf numFmtId="0" fontId="0" fillId="24" borderId="0" xfId="0" applyFill="1" applyAlignment="1">
      <alignment horizontal="centerContinuous" vertical="center" wrapText="1"/>
    </xf>
    <xf numFmtId="0" fontId="2" fillId="24" borderId="0" xfId="0" applyFont="1" applyFill="1" applyAlignment="1">
      <alignment horizontal="centerContinuous" vertical="center" wrapText="1"/>
    </xf>
    <xf numFmtId="49" fontId="4" fillId="24" borderId="0" xfId="0" applyNumberFormat="1" applyFont="1" applyFill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24" borderId="12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right" vertical="center" wrapText="1"/>
    </xf>
    <xf numFmtId="49" fontId="2" fillId="24" borderId="12" xfId="0" applyNumberFormat="1" applyFont="1" applyFill="1" applyBorder="1" applyAlignment="1">
      <alignment horizontal="center" vertical="top" wrapText="1"/>
    </xf>
    <xf numFmtId="0" fontId="1" fillId="24" borderId="14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horizontal="right" vertical="center" wrapText="1"/>
    </xf>
    <xf numFmtId="49" fontId="2" fillId="24" borderId="14" xfId="0" applyNumberFormat="1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vertical="center" wrapText="1"/>
    </xf>
    <xf numFmtId="0" fontId="0" fillId="24" borderId="13" xfId="0" applyFill="1" applyBorder="1" applyAlignment="1">
      <alignment/>
    </xf>
    <xf numFmtId="49" fontId="2" fillId="24" borderId="14" xfId="0" applyNumberFormat="1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Continuous" wrapText="1"/>
    </xf>
    <xf numFmtId="0" fontId="5" fillId="24" borderId="0" xfId="0" applyFont="1" applyFill="1" applyAlignment="1">
      <alignment horizontal="centerContinuous" wrapText="1"/>
    </xf>
    <xf numFmtId="0" fontId="1" fillId="24" borderId="0" xfId="0" applyFont="1" applyFill="1" applyAlignment="1">
      <alignment horizontal="right"/>
    </xf>
    <xf numFmtId="0" fontId="1" fillId="24" borderId="12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vertical="top" wrapText="1"/>
    </xf>
    <xf numFmtId="0" fontId="1" fillId="24" borderId="10" xfId="0" applyFont="1" applyFill="1" applyBorder="1" applyAlignment="1">
      <alignment horizontal="right" vertical="top" wrapText="1"/>
    </xf>
    <xf numFmtId="0" fontId="0" fillId="24" borderId="0" xfId="0" applyFill="1" applyAlignment="1">
      <alignment vertical="top"/>
    </xf>
    <xf numFmtId="0" fontId="1" fillId="24" borderId="10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right" vertical="center" wrapText="1"/>
    </xf>
    <xf numFmtId="0" fontId="1" fillId="24" borderId="15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horizontal="right" vertical="center" wrapText="1"/>
    </xf>
    <xf numFmtId="0" fontId="1" fillId="24" borderId="11" xfId="0" applyFont="1" applyFill="1" applyBorder="1" applyAlignment="1">
      <alignment vertical="center" wrapText="1"/>
    </xf>
    <xf numFmtId="0" fontId="1" fillId="24" borderId="14" xfId="0" applyFont="1" applyFill="1" applyBorder="1" applyAlignment="1">
      <alignment vertical="center" wrapText="1"/>
    </xf>
    <xf numFmtId="0" fontId="1" fillId="24" borderId="11" xfId="0" applyFont="1" applyFill="1" applyBorder="1" applyAlignment="1">
      <alignment horizontal="right" vertical="center" wrapText="1"/>
    </xf>
    <xf numFmtId="0" fontId="1" fillId="24" borderId="14" xfId="0" applyFont="1" applyFill="1" applyBorder="1" applyAlignment="1">
      <alignment horizontal="right" vertical="center" wrapText="1"/>
    </xf>
    <xf numFmtId="0" fontId="2" fillId="24" borderId="0" xfId="0" applyFont="1" applyFill="1" applyAlignment="1">
      <alignment horizontal="center" vertical="top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1" fillId="24" borderId="14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49" fontId="2" fillId="24" borderId="14" xfId="0" applyNumberFormat="1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top" wrapText="1"/>
    </xf>
    <xf numFmtId="0" fontId="1" fillId="24" borderId="14" xfId="0" applyFont="1" applyFill="1" applyBorder="1" applyAlignment="1">
      <alignment horizontal="left" vertical="top" wrapText="1"/>
    </xf>
    <xf numFmtId="49" fontId="2" fillId="24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left" vertical="center" wrapText="1"/>
    </xf>
    <xf numFmtId="0" fontId="6" fillId="24" borderId="12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38100</xdr:rowOff>
    </xdr:from>
    <xdr:to>
      <xdr:col>8</xdr:col>
      <xdr:colOff>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53075" y="38100"/>
          <a:ext cx="33623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3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Постановлению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Администрации Приморского края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от 27 февраля 2013 года № 78-па</a:t>
          </a:r>
        </a:p>
      </xdr:txBody>
    </xdr:sp>
    <xdr:clientData/>
  </xdr:twoCellAnchor>
  <xdr:twoCellAnchor>
    <xdr:from>
      <xdr:col>2</xdr:col>
      <xdr:colOff>2076450</xdr:colOff>
      <xdr:row>1</xdr:row>
      <xdr:rowOff>285750</xdr:rowOff>
    </xdr:from>
    <xdr:to>
      <xdr:col>7</xdr:col>
      <xdr:colOff>647700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91150" y="1123950"/>
          <a:ext cx="3495675" cy="1485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8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государственной программе Приморского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края «Развитие транспортного комплекса 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края»  на 2013-2017 годы, утверждённой постановлением Администрации от 07.12.2012 № 394-па Приморского края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0"/>
  <sheetViews>
    <sheetView tabSelected="1" view="pageBreakPreview" zoomScaleSheetLayoutView="100" zoomScalePageLayoutView="90" workbookViewId="0" topLeftCell="A1">
      <selection activeCell="I18" sqref="I18"/>
    </sheetView>
  </sheetViews>
  <sheetFormatPr defaultColWidth="9.140625" defaultRowHeight="15"/>
  <cols>
    <col min="1" max="1" width="8.140625" style="3" customWidth="1"/>
    <col min="2" max="2" width="41.57421875" style="4" customWidth="1"/>
    <col min="3" max="3" width="32.57421875" style="4" customWidth="1"/>
    <col min="4" max="4" width="10.8515625" style="4" customWidth="1"/>
    <col min="5" max="8" width="10.140625" style="4" bestFit="1" customWidth="1"/>
    <col min="9" max="9" width="15.00390625" style="4" customWidth="1"/>
    <col min="10" max="16384" width="9.140625" style="4" customWidth="1"/>
  </cols>
  <sheetData>
    <row r="1" ht="66" customHeight="1"/>
    <row r="2" spans="1:11" ht="127.5" customHeight="1">
      <c r="A2" s="4"/>
      <c r="D2" s="44"/>
      <c r="E2" s="44"/>
      <c r="F2" s="44"/>
      <c r="G2" s="44"/>
      <c r="H2" s="44"/>
      <c r="I2" s="5"/>
      <c r="J2" s="5"/>
      <c r="K2" s="5"/>
    </row>
    <row r="3" spans="1:8" ht="22.5" customHeight="1">
      <c r="A3" s="26" t="s">
        <v>27</v>
      </c>
      <c r="B3" s="6"/>
      <c r="C3" s="25"/>
      <c r="D3" s="6"/>
      <c r="E3" s="6"/>
      <c r="F3" s="6"/>
      <c r="G3" s="6"/>
      <c r="H3" s="6"/>
    </row>
    <row r="4" spans="1:8" ht="64.5" customHeight="1">
      <c r="A4" s="7" t="s">
        <v>94</v>
      </c>
      <c r="B4" s="6"/>
      <c r="C4" s="6"/>
      <c r="D4" s="6"/>
      <c r="E4" s="6"/>
      <c r="F4" s="6"/>
      <c r="G4" s="6"/>
      <c r="H4" s="6"/>
    </row>
    <row r="5" spans="1:11" ht="6.75" customHeight="1">
      <c r="A5" s="8"/>
      <c r="D5" s="3"/>
      <c r="F5" s="5"/>
      <c r="G5" s="5"/>
      <c r="H5" s="5"/>
      <c r="I5" s="5"/>
      <c r="J5" s="5"/>
      <c r="K5" s="5"/>
    </row>
    <row r="6" spans="1:8" ht="25.5" customHeight="1">
      <c r="A6" s="9" t="s">
        <v>0</v>
      </c>
      <c r="B6" s="61" t="s">
        <v>2</v>
      </c>
      <c r="C6" s="29" t="s">
        <v>3</v>
      </c>
      <c r="D6" s="59" t="s">
        <v>5</v>
      </c>
      <c r="E6" s="59"/>
      <c r="F6" s="59"/>
      <c r="G6" s="59"/>
      <c r="H6" s="59"/>
    </row>
    <row r="7" spans="1:9" ht="23.25" customHeight="1">
      <c r="A7" s="10" t="s">
        <v>1</v>
      </c>
      <c r="B7" s="62"/>
      <c r="C7" s="28" t="s">
        <v>4</v>
      </c>
      <c r="D7" s="11">
        <v>2013</v>
      </c>
      <c r="E7" s="11">
        <v>2014</v>
      </c>
      <c r="F7" s="11">
        <v>2015</v>
      </c>
      <c r="G7" s="11">
        <v>2016</v>
      </c>
      <c r="H7" s="35">
        <v>2017</v>
      </c>
      <c r="I7" s="38"/>
    </row>
    <row r="8" spans="1:9" ht="16.5">
      <c r="A8" s="12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36">
        <v>8</v>
      </c>
      <c r="I8" s="38"/>
    </row>
    <row r="9" spans="1:9" ht="15.75">
      <c r="A9" s="45" t="s">
        <v>28</v>
      </c>
      <c r="B9" s="60" t="s">
        <v>93</v>
      </c>
      <c r="C9" s="1" t="s">
        <v>96</v>
      </c>
      <c r="D9" s="2">
        <f>D10+D11+D12+D13</f>
        <v>10370800</v>
      </c>
      <c r="E9" s="2">
        <f>E10+E11+E12+E13</f>
        <v>34801852</v>
      </c>
      <c r="F9" s="2">
        <f>F10+F11+F12+F13</f>
        <v>56361441</v>
      </c>
      <c r="G9" s="2">
        <f>G10+G11+G12+G13</f>
        <v>63505274</v>
      </c>
      <c r="H9" s="37">
        <f>H10+H11+H12+H13</f>
        <v>76693417</v>
      </c>
      <c r="I9" s="39"/>
    </row>
    <row r="10" spans="1:9" ht="15.75">
      <c r="A10" s="45"/>
      <c r="B10" s="60"/>
      <c r="C10" s="1" t="s">
        <v>6</v>
      </c>
      <c r="D10" s="2">
        <v>1299624</v>
      </c>
      <c r="E10" s="2">
        <v>5778610</v>
      </c>
      <c r="F10" s="2">
        <v>11483800</v>
      </c>
      <c r="G10" s="2">
        <v>11189630</v>
      </c>
      <c r="H10" s="37">
        <v>11563530</v>
      </c>
      <c r="I10" s="39"/>
    </row>
    <row r="11" spans="1:9" ht="15.75">
      <c r="A11" s="45"/>
      <c r="B11" s="60"/>
      <c r="C11" s="1" t="s">
        <v>7</v>
      </c>
      <c r="D11" s="2">
        <f>D16+D36</f>
        <v>8972405</v>
      </c>
      <c r="E11" s="2">
        <f>E16+E36</f>
        <v>10780827</v>
      </c>
      <c r="F11" s="2">
        <f>F16+F36</f>
        <v>12344755</v>
      </c>
      <c r="G11" s="2">
        <f>G16+G36</f>
        <v>14107689</v>
      </c>
      <c r="H11" s="37">
        <f>H16+H36</f>
        <v>14058909</v>
      </c>
      <c r="I11" s="39"/>
    </row>
    <row r="12" spans="1:9" ht="31.5">
      <c r="A12" s="45"/>
      <c r="B12" s="60"/>
      <c r="C12" s="1" t="s">
        <v>8</v>
      </c>
      <c r="D12" s="2">
        <f>D37</f>
        <v>98771</v>
      </c>
      <c r="E12" s="2">
        <v>23128</v>
      </c>
      <c r="F12" s="2">
        <v>20135</v>
      </c>
      <c r="G12" s="2">
        <v>21444</v>
      </c>
      <c r="H12" s="37">
        <v>22880</v>
      </c>
      <c r="I12" s="39"/>
    </row>
    <row r="13" spans="1:9" ht="15.75" customHeight="1">
      <c r="A13" s="45"/>
      <c r="B13" s="60"/>
      <c r="C13" s="1" t="s">
        <v>9</v>
      </c>
      <c r="D13" s="2">
        <f>D38+D17</f>
        <v>0</v>
      </c>
      <c r="E13" s="2">
        <v>18219287</v>
      </c>
      <c r="F13" s="2">
        <v>32512751</v>
      </c>
      <c r="G13" s="2">
        <v>38186511</v>
      </c>
      <c r="H13" s="37">
        <v>51048098</v>
      </c>
      <c r="I13" s="39"/>
    </row>
    <row r="14" spans="1:8" ht="15.75">
      <c r="A14" s="45" t="s">
        <v>29</v>
      </c>
      <c r="B14" s="60" t="s">
        <v>98</v>
      </c>
      <c r="C14" s="1" t="s">
        <v>96</v>
      </c>
      <c r="D14" s="2">
        <f>D16</f>
        <v>267715</v>
      </c>
      <c r="E14" s="2">
        <f>E16</f>
        <v>113629</v>
      </c>
      <c r="F14" s="2">
        <f>F16</f>
        <v>113629</v>
      </c>
      <c r="G14" s="2">
        <f>G16</f>
        <v>30366</v>
      </c>
      <c r="H14" s="2">
        <f>H16</f>
        <v>32492</v>
      </c>
    </row>
    <row r="15" spans="1:8" ht="15.75">
      <c r="A15" s="45"/>
      <c r="B15" s="60"/>
      <c r="C15" s="1" t="s">
        <v>6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5.75">
      <c r="A16" s="45"/>
      <c r="B16" s="60"/>
      <c r="C16" s="1" t="s">
        <v>7</v>
      </c>
      <c r="D16" s="2">
        <f>D20+D24+D28+D32</f>
        <v>267715</v>
      </c>
      <c r="E16" s="2">
        <f>E20+E24+E28+E32</f>
        <v>113629</v>
      </c>
      <c r="F16" s="2">
        <f>F20+F24+F28+F32</f>
        <v>113629</v>
      </c>
      <c r="G16" s="2">
        <f>G20+G24+G28+G32</f>
        <v>30366</v>
      </c>
      <c r="H16" s="2">
        <f>H20+H24+H28+H32</f>
        <v>32492</v>
      </c>
    </row>
    <row r="17" spans="1:8" ht="16.5" customHeight="1">
      <c r="A17" s="45"/>
      <c r="B17" s="60"/>
      <c r="C17" s="1" t="s">
        <v>9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39.75" customHeight="1">
      <c r="A18" s="45" t="s">
        <v>30</v>
      </c>
      <c r="B18" s="49" t="s">
        <v>81</v>
      </c>
      <c r="C18" s="1" t="s">
        <v>97</v>
      </c>
      <c r="D18" s="2">
        <v>104889</v>
      </c>
      <c r="E18" s="2">
        <v>0</v>
      </c>
      <c r="F18" s="2">
        <v>0</v>
      </c>
      <c r="G18" s="2">
        <v>0</v>
      </c>
      <c r="H18" s="2">
        <v>0</v>
      </c>
    </row>
    <row r="19" spans="1:8" ht="39.75" customHeight="1">
      <c r="A19" s="45"/>
      <c r="B19" s="49"/>
      <c r="C19" s="1" t="s">
        <v>6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39.75" customHeight="1">
      <c r="A20" s="45"/>
      <c r="B20" s="49"/>
      <c r="C20" s="1" t="s">
        <v>7</v>
      </c>
      <c r="D20" s="2">
        <v>104889</v>
      </c>
      <c r="E20" s="2">
        <v>0</v>
      </c>
      <c r="F20" s="2">
        <v>0</v>
      </c>
      <c r="G20" s="2">
        <v>0</v>
      </c>
      <c r="H20" s="2">
        <v>0</v>
      </c>
    </row>
    <row r="21" spans="1:8" ht="42.75" customHeight="1">
      <c r="A21" s="45"/>
      <c r="B21" s="49"/>
      <c r="C21" s="1" t="s">
        <v>10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</row>
    <row r="22" spans="1:8" ht="39.75" customHeight="1">
      <c r="A22" s="45" t="s">
        <v>31</v>
      </c>
      <c r="B22" s="49" t="s">
        <v>99</v>
      </c>
      <c r="C22" s="1" t="s">
        <v>96</v>
      </c>
      <c r="D22" s="2">
        <v>86076</v>
      </c>
      <c r="E22" s="2">
        <v>86076</v>
      </c>
      <c r="F22" s="2">
        <v>86076</v>
      </c>
      <c r="G22" s="2">
        <v>0</v>
      </c>
      <c r="H22" s="2">
        <v>0</v>
      </c>
    </row>
    <row r="23" spans="1:8" ht="43.5" customHeight="1">
      <c r="A23" s="45"/>
      <c r="B23" s="49"/>
      <c r="C23" s="1" t="s">
        <v>6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43.5" customHeight="1">
      <c r="A24" s="45"/>
      <c r="B24" s="49"/>
      <c r="C24" s="1" t="s">
        <v>7</v>
      </c>
      <c r="D24" s="2">
        <v>86076</v>
      </c>
      <c r="E24" s="2">
        <v>86076</v>
      </c>
      <c r="F24" s="2">
        <v>86076</v>
      </c>
      <c r="G24" s="2">
        <v>0</v>
      </c>
      <c r="H24" s="2">
        <v>0</v>
      </c>
    </row>
    <row r="25" spans="1:8" ht="38.25" customHeight="1">
      <c r="A25" s="45"/>
      <c r="B25" s="49"/>
      <c r="C25" s="1" t="s">
        <v>9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39" customHeight="1">
      <c r="A26" s="45" t="s">
        <v>32</v>
      </c>
      <c r="B26" s="49" t="s">
        <v>11</v>
      </c>
      <c r="C26" s="1" t="s">
        <v>96</v>
      </c>
      <c r="D26" s="2">
        <v>26750</v>
      </c>
      <c r="E26" s="2">
        <v>27553</v>
      </c>
      <c r="F26" s="2">
        <v>27553</v>
      </c>
      <c r="G26" s="2">
        <v>30366</v>
      </c>
      <c r="H26" s="2">
        <v>32492</v>
      </c>
    </row>
    <row r="27" spans="1:8" ht="20.25" customHeight="1">
      <c r="A27" s="45"/>
      <c r="B27" s="49"/>
      <c r="C27" s="1" t="s">
        <v>6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21.75" customHeight="1">
      <c r="A28" s="45"/>
      <c r="B28" s="49"/>
      <c r="C28" s="1" t="s">
        <v>7</v>
      </c>
      <c r="D28" s="2">
        <v>26750</v>
      </c>
      <c r="E28" s="2">
        <v>27553</v>
      </c>
      <c r="F28" s="2">
        <v>27553</v>
      </c>
      <c r="G28" s="2">
        <v>30366</v>
      </c>
      <c r="H28" s="2">
        <v>32492</v>
      </c>
    </row>
    <row r="29" spans="1:8" ht="21.75" customHeight="1">
      <c r="A29" s="45"/>
      <c r="B29" s="49"/>
      <c r="C29" s="1" t="s">
        <v>9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33.75" customHeight="1">
      <c r="A30" s="50" t="s">
        <v>33</v>
      </c>
      <c r="B30" s="49" t="s">
        <v>72</v>
      </c>
      <c r="C30" s="1" t="s">
        <v>96</v>
      </c>
      <c r="D30" s="2">
        <f>D32</f>
        <v>50000</v>
      </c>
      <c r="E30" s="2">
        <f>E32</f>
        <v>0</v>
      </c>
      <c r="F30" s="2">
        <f>F32</f>
        <v>0</v>
      </c>
      <c r="G30" s="2">
        <f>G32</f>
        <v>0</v>
      </c>
      <c r="H30" s="2">
        <f>H32</f>
        <v>0</v>
      </c>
    </row>
    <row r="31" spans="1:8" ht="31.5" customHeight="1">
      <c r="A31" s="51"/>
      <c r="B31" s="49"/>
      <c r="C31" s="1" t="s">
        <v>6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</row>
    <row r="32" spans="1:8" ht="38.25" customHeight="1">
      <c r="A32" s="15"/>
      <c r="B32" s="48" t="s">
        <v>73</v>
      </c>
      <c r="C32" s="16" t="s">
        <v>7</v>
      </c>
      <c r="D32" s="17">
        <v>50000</v>
      </c>
      <c r="E32" s="17">
        <v>0</v>
      </c>
      <c r="F32" s="17">
        <v>0</v>
      </c>
      <c r="G32" s="17">
        <v>0</v>
      </c>
      <c r="H32" s="17">
        <v>0</v>
      </c>
    </row>
    <row r="33" spans="1:8" ht="24.75" customHeight="1">
      <c r="A33" s="18"/>
      <c r="B33" s="49"/>
      <c r="C33" s="1" t="s">
        <v>9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</row>
    <row r="34" spans="1:9" ht="22.5" customHeight="1">
      <c r="A34" s="45" t="s">
        <v>34</v>
      </c>
      <c r="B34" s="60" t="s">
        <v>108</v>
      </c>
      <c r="C34" s="1" t="s">
        <v>96</v>
      </c>
      <c r="D34" s="19">
        <f>D35+D36+D37+D38</f>
        <v>10103085</v>
      </c>
      <c r="E34" s="19">
        <f>E35+E36+E37+E38</f>
        <v>34688223</v>
      </c>
      <c r="F34" s="19">
        <f>F35+F36+F37+F38</f>
        <v>56247812</v>
      </c>
      <c r="G34" s="19">
        <f>G35+G36+G37+G38</f>
        <v>63474908</v>
      </c>
      <c r="H34" s="19">
        <f>H35+H36+H37+H38</f>
        <v>76660925</v>
      </c>
      <c r="I34" s="14">
        <f>SUM(D34:H34)</f>
        <v>241174953</v>
      </c>
    </row>
    <row r="35" spans="1:9" ht="17.25" customHeight="1">
      <c r="A35" s="45"/>
      <c r="B35" s="60"/>
      <c r="C35" s="20" t="s">
        <v>6</v>
      </c>
      <c r="D35" s="19">
        <f>D55</f>
        <v>1299624</v>
      </c>
      <c r="E35" s="19">
        <f>E55</f>
        <v>5778610</v>
      </c>
      <c r="F35" s="19">
        <f>F55</f>
        <v>11483800</v>
      </c>
      <c r="G35" s="19">
        <f>G55</f>
        <v>11189630</v>
      </c>
      <c r="H35" s="19">
        <f>H55</f>
        <v>11563530</v>
      </c>
      <c r="I35" s="14">
        <f>SUM(D35:H35)</f>
        <v>41315194</v>
      </c>
    </row>
    <row r="36" spans="1:9" ht="18" customHeight="1">
      <c r="A36" s="45"/>
      <c r="B36" s="60"/>
      <c r="C36" s="20" t="s">
        <v>7</v>
      </c>
      <c r="D36" s="19">
        <f>D41+D46+D51+D56+D156+D191+D216+D242+D247</f>
        <v>8704690</v>
      </c>
      <c r="E36" s="19">
        <f>E41+E46+E51+E56+E156+E191+E216+E242+E247</f>
        <v>10667198</v>
      </c>
      <c r="F36" s="19">
        <f>F41+F46+F51+F56+F156+F191+F216+F242+F247</f>
        <v>12231126</v>
      </c>
      <c r="G36" s="19">
        <f>G41+G46+G51+G56+G156+G191+G216+G242+G247</f>
        <v>14077323</v>
      </c>
      <c r="H36" s="19">
        <f>H41+H46+H51+H56+H156+H191+H216+H242+H247</f>
        <v>14026417</v>
      </c>
      <c r="I36" s="14">
        <f>SUM(D36:H36)</f>
        <v>59706754</v>
      </c>
    </row>
    <row r="37" spans="1:9" ht="31.5" customHeight="1">
      <c r="A37" s="45"/>
      <c r="B37" s="60"/>
      <c r="C37" s="1" t="s">
        <v>8</v>
      </c>
      <c r="D37" s="2">
        <f>D217</f>
        <v>98771</v>
      </c>
      <c r="E37" s="2">
        <f>E217</f>
        <v>23128</v>
      </c>
      <c r="F37" s="2">
        <f>F217</f>
        <v>20135</v>
      </c>
      <c r="G37" s="2">
        <f>G217</f>
        <v>21444</v>
      </c>
      <c r="H37" s="2">
        <f>H217</f>
        <v>22880</v>
      </c>
      <c r="I37" s="14">
        <f>SUM(D37:H37)</f>
        <v>186358</v>
      </c>
    </row>
    <row r="38" spans="1:9" ht="31.5">
      <c r="A38" s="45"/>
      <c r="B38" s="60"/>
      <c r="C38" s="20" t="s">
        <v>9</v>
      </c>
      <c r="D38" s="19">
        <v>0</v>
      </c>
      <c r="E38" s="19">
        <v>18219287</v>
      </c>
      <c r="F38" s="19">
        <v>32512751</v>
      </c>
      <c r="G38" s="19">
        <v>38186511</v>
      </c>
      <c r="H38" s="19">
        <v>51048098</v>
      </c>
      <c r="I38" s="14">
        <f>SUM(D38:H38)</f>
        <v>139966647</v>
      </c>
    </row>
    <row r="39" spans="1:9" ht="28.5" customHeight="1">
      <c r="A39" s="45" t="s">
        <v>35</v>
      </c>
      <c r="B39" s="49" t="s">
        <v>12</v>
      </c>
      <c r="C39" s="1" t="s">
        <v>96</v>
      </c>
      <c r="D39" s="2">
        <v>2172513</v>
      </c>
      <c r="E39" s="2">
        <v>2754764</v>
      </c>
      <c r="F39" s="2">
        <v>2906276</v>
      </c>
      <c r="G39" s="2">
        <v>3095184</v>
      </c>
      <c r="H39" s="2">
        <v>3302561</v>
      </c>
      <c r="I39" s="21"/>
    </row>
    <row r="40" spans="1:8" ht="15.75">
      <c r="A40" s="45"/>
      <c r="B40" s="49"/>
      <c r="C40" s="1" t="s">
        <v>6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5.75">
      <c r="A41" s="45"/>
      <c r="B41" s="49"/>
      <c r="C41" s="1" t="s">
        <v>7</v>
      </c>
      <c r="D41" s="2">
        <v>2172513</v>
      </c>
      <c r="E41" s="2">
        <v>2754764</v>
      </c>
      <c r="F41" s="2">
        <v>2906276</v>
      </c>
      <c r="G41" s="2">
        <v>3095184</v>
      </c>
      <c r="H41" s="2">
        <v>3302561</v>
      </c>
    </row>
    <row r="42" spans="1:8" ht="31.5">
      <c r="A42" s="45"/>
      <c r="B42" s="49"/>
      <c r="C42" s="1" t="s">
        <v>8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9.5" customHeight="1">
      <c r="A43" s="45"/>
      <c r="B43" s="49"/>
      <c r="C43" s="1" t="s">
        <v>9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21" customHeight="1">
      <c r="A44" s="45" t="s">
        <v>36</v>
      </c>
      <c r="B44" s="49" t="s">
        <v>13</v>
      </c>
      <c r="C44" s="1" t="s">
        <v>96</v>
      </c>
      <c r="D44" s="2">
        <f>D46</f>
        <v>1958951</v>
      </c>
      <c r="E44" s="2">
        <f>E46</f>
        <v>2707147</v>
      </c>
      <c r="F44" s="2">
        <f>F46</f>
        <v>2858845</v>
      </c>
      <c r="G44" s="2">
        <f>G46</f>
        <v>3098985</v>
      </c>
      <c r="H44" s="2">
        <f>H46</f>
        <v>3306617</v>
      </c>
    </row>
    <row r="45" spans="1:8" ht="15.75">
      <c r="A45" s="45"/>
      <c r="B45" s="49"/>
      <c r="C45" s="1" t="s">
        <v>6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5.75">
      <c r="A46" s="45"/>
      <c r="B46" s="49"/>
      <c r="C46" s="1" t="s">
        <v>7</v>
      </c>
      <c r="D46" s="2">
        <f>2009951-51000</f>
        <v>1958951</v>
      </c>
      <c r="E46" s="2">
        <f>2758147-51000</f>
        <v>2707147</v>
      </c>
      <c r="F46" s="2">
        <f>2909845-51000</f>
        <v>2858845</v>
      </c>
      <c r="G46" s="2">
        <v>3098985</v>
      </c>
      <c r="H46" s="2">
        <v>3306617</v>
      </c>
    </row>
    <row r="47" spans="1:8" ht="35.25" customHeight="1">
      <c r="A47" s="45"/>
      <c r="B47" s="49"/>
      <c r="C47" s="1" t="s">
        <v>8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8.75" customHeight="1">
      <c r="A48" s="45"/>
      <c r="B48" s="49"/>
      <c r="C48" s="1" t="s">
        <v>9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25.5" customHeight="1">
      <c r="A49" s="45" t="s">
        <v>101</v>
      </c>
      <c r="B49" s="49" t="s">
        <v>14</v>
      </c>
      <c r="C49" s="1" t="s">
        <v>96</v>
      </c>
      <c r="D49" s="2">
        <v>331767</v>
      </c>
      <c r="E49" s="2">
        <v>469022</v>
      </c>
      <c r="F49" s="2">
        <v>509194</v>
      </c>
      <c r="G49" s="2">
        <v>557747</v>
      </c>
      <c r="H49" s="2">
        <v>797388</v>
      </c>
    </row>
    <row r="50" spans="1:8" ht="17.25" customHeight="1">
      <c r="A50" s="45"/>
      <c r="B50" s="49"/>
      <c r="C50" s="1" t="s">
        <v>6</v>
      </c>
      <c r="D50" s="2"/>
      <c r="E50" s="2"/>
      <c r="F50" s="2"/>
      <c r="G50" s="2"/>
      <c r="H50" s="2"/>
    </row>
    <row r="51" spans="1:8" ht="15.75">
      <c r="A51" s="45"/>
      <c r="B51" s="49"/>
      <c r="C51" s="1" t="s">
        <v>7</v>
      </c>
      <c r="D51" s="2">
        <v>331767</v>
      </c>
      <c r="E51" s="2">
        <v>469022</v>
      </c>
      <c r="F51" s="2">
        <v>509194</v>
      </c>
      <c r="G51" s="2">
        <v>557747</v>
      </c>
      <c r="H51" s="2">
        <v>797388</v>
      </c>
    </row>
    <row r="52" spans="1:8" ht="35.25" customHeight="1">
      <c r="A52" s="45"/>
      <c r="B52" s="49"/>
      <c r="C52" s="1" t="s">
        <v>8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</row>
    <row r="53" spans="1:8" ht="15.75" customHeight="1">
      <c r="A53" s="45"/>
      <c r="B53" s="49"/>
      <c r="C53" s="1" t="s">
        <v>9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5.75">
      <c r="A54" s="45" t="s">
        <v>37</v>
      </c>
      <c r="B54" s="49" t="s">
        <v>82</v>
      </c>
      <c r="C54" s="1" t="s">
        <v>96</v>
      </c>
      <c r="D54" s="2">
        <f>D55+D56+D57+D58</f>
        <v>2745367</v>
      </c>
      <c r="E54" s="2">
        <f>E55+E56+E57+E58</f>
        <v>27018464</v>
      </c>
      <c r="F54" s="2">
        <f>F55+F56+F57+F58</f>
        <v>48700830</v>
      </c>
      <c r="G54" s="2">
        <f>G55+G56+G57+G58</f>
        <v>55077265</v>
      </c>
      <c r="H54" s="2">
        <f>H55+H56+H57+H58</f>
        <v>67527291</v>
      </c>
    </row>
    <row r="55" spans="1:8" ht="15.75">
      <c r="A55" s="45"/>
      <c r="B55" s="49"/>
      <c r="C55" s="1" t="s">
        <v>6</v>
      </c>
      <c r="D55" s="2">
        <f aca="true" t="shared" si="0" ref="D55:H56">D60+D65+D70+D75+D80+D85+D90+D95+D100+D105+D110+D115+D120+D125+D130+D135+D140+D145+D150</f>
        <v>1299624</v>
      </c>
      <c r="E55" s="2">
        <f t="shared" si="0"/>
        <v>5778610</v>
      </c>
      <c r="F55" s="2">
        <f t="shared" si="0"/>
        <v>11483800</v>
      </c>
      <c r="G55" s="2">
        <f t="shared" si="0"/>
        <v>11189630</v>
      </c>
      <c r="H55" s="2">
        <f t="shared" si="0"/>
        <v>11563530</v>
      </c>
    </row>
    <row r="56" spans="1:8" ht="15.75">
      <c r="A56" s="45"/>
      <c r="B56" s="49"/>
      <c r="C56" s="1" t="s">
        <v>7</v>
      </c>
      <c r="D56" s="2">
        <f t="shared" si="0"/>
        <v>1445743</v>
      </c>
      <c r="E56" s="2">
        <f t="shared" si="0"/>
        <v>3020567</v>
      </c>
      <c r="F56" s="2">
        <f t="shared" si="0"/>
        <v>4704279</v>
      </c>
      <c r="G56" s="2">
        <f t="shared" si="0"/>
        <v>5701124</v>
      </c>
      <c r="H56" s="2">
        <f t="shared" si="0"/>
        <v>4915663</v>
      </c>
    </row>
    <row r="57" spans="1:8" ht="31.5">
      <c r="A57" s="45"/>
      <c r="B57" s="49"/>
      <c r="C57" s="1" t="s">
        <v>8</v>
      </c>
      <c r="D57" s="2">
        <f>D62+D67+D72+D77+D82+D87+D92+D97+D102+D107+D112+D117+D122+D127+D132+D137+D142+D147+D152</f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5.75" customHeight="1">
      <c r="A58" s="45"/>
      <c r="B58" s="49"/>
      <c r="C58" s="1" t="s">
        <v>9</v>
      </c>
      <c r="D58" s="2">
        <f>D63+D68+D73+D78+D83+D88+D93+D98+D103+D108+D113+D118+D123+D128+D133+D138+D148+D153</f>
        <v>0</v>
      </c>
      <c r="E58" s="2">
        <v>18219287</v>
      </c>
      <c r="F58" s="2">
        <v>32512751</v>
      </c>
      <c r="G58" s="2">
        <v>38186511</v>
      </c>
      <c r="H58" s="2">
        <v>51048098</v>
      </c>
    </row>
    <row r="59" spans="1:8" ht="18.75" customHeight="1">
      <c r="A59" s="45" t="s">
        <v>38</v>
      </c>
      <c r="B59" s="49" t="s">
        <v>83</v>
      </c>
      <c r="C59" s="1" t="s">
        <v>96</v>
      </c>
      <c r="D59" s="2">
        <v>160000</v>
      </c>
      <c r="E59" s="2">
        <v>0</v>
      </c>
      <c r="F59" s="2">
        <v>0</v>
      </c>
      <c r="G59" s="2">
        <v>6172010</v>
      </c>
      <c r="H59" s="2">
        <v>6585540</v>
      </c>
    </row>
    <row r="60" spans="1:8" ht="15.75">
      <c r="A60" s="45"/>
      <c r="B60" s="49"/>
      <c r="C60" s="1" t="s">
        <v>6</v>
      </c>
      <c r="D60" s="2">
        <v>0</v>
      </c>
      <c r="E60" s="2">
        <v>0</v>
      </c>
      <c r="F60" s="2">
        <v>0</v>
      </c>
      <c r="G60" s="2">
        <v>4937610</v>
      </c>
      <c r="H60" s="2">
        <v>5268430</v>
      </c>
    </row>
    <row r="61" spans="1:8" ht="15.75">
      <c r="A61" s="45"/>
      <c r="B61" s="49"/>
      <c r="C61" s="1" t="s">
        <v>7</v>
      </c>
      <c r="D61" s="2">
        <v>160000</v>
      </c>
      <c r="E61" s="2">
        <v>0</v>
      </c>
      <c r="F61" s="2">
        <v>0</v>
      </c>
      <c r="G61" s="2">
        <v>1234400</v>
      </c>
      <c r="H61" s="2">
        <v>1317110</v>
      </c>
    </row>
    <row r="62" spans="1:8" ht="30" customHeight="1">
      <c r="A62" s="45"/>
      <c r="B62" s="49"/>
      <c r="C62" s="1" t="s">
        <v>8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5.75" customHeight="1">
      <c r="A63" s="45"/>
      <c r="B63" s="49"/>
      <c r="C63" s="1" t="s">
        <v>9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</row>
    <row r="64" spans="1:8" ht="21" customHeight="1">
      <c r="A64" s="45" t="s">
        <v>39</v>
      </c>
      <c r="B64" s="49" t="s">
        <v>15</v>
      </c>
      <c r="C64" s="1" t="s">
        <v>96</v>
      </c>
      <c r="D64" s="2">
        <v>1695976</v>
      </c>
      <c r="E64" s="2">
        <v>0</v>
      </c>
      <c r="F64" s="2">
        <v>0</v>
      </c>
      <c r="G64" s="2">
        <v>0</v>
      </c>
      <c r="H64" s="2">
        <v>0</v>
      </c>
    </row>
    <row r="65" spans="1:8" ht="17.25" customHeight="1">
      <c r="A65" s="45"/>
      <c r="B65" s="49"/>
      <c r="C65" s="1" t="s">
        <v>6</v>
      </c>
      <c r="D65" s="2">
        <v>1245694</v>
      </c>
      <c r="E65" s="2">
        <v>0</v>
      </c>
      <c r="F65" s="2">
        <v>0</v>
      </c>
      <c r="G65" s="2">
        <v>0</v>
      </c>
      <c r="H65" s="2">
        <v>0</v>
      </c>
    </row>
    <row r="66" spans="1:8" ht="17.25" customHeight="1">
      <c r="A66" s="45"/>
      <c r="B66" s="49"/>
      <c r="C66" s="1" t="s">
        <v>7</v>
      </c>
      <c r="D66" s="2">
        <v>450282</v>
      </c>
      <c r="E66" s="2">
        <v>0</v>
      </c>
      <c r="F66" s="2">
        <v>0</v>
      </c>
      <c r="G66" s="2">
        <v>0</v>
      </c>
      <c r="H66" s="2">
        <v>0</v>
      </c>
    </row>
    <row r="67" spans="1:8" ht="34.5" customHeight="1">
      <c r="A67" s="45"/>
      <c r="B67" s="49"/>
      <c r="C67" s="1" t="s">
        <v>8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</row>
    <row r="68" spans="1:8" ht="15.75" customHeight="1">
      <c r="A68" s="45"/>
      <c r="B68" s="49"/>
      <c r="C68" s="1" t="s">
        <v>9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</row>
    <row r="69" spans="1:8" ht="20.25" customHeight="1">
      <c r="A69" s="45" t="s">
        <v>40</v>
      </c>
      <c r="B69" s="49" t="s">
        <v>84</v>
      </c>
      <c r="C69" s="1" t="s">
        <v>96</v>
      </c>
      <c r="D69" s="2">
        <v>439042</v>
      </c>
      <c r="E69" s="2">
        <v>0</v>
      </c>
      <c r="F69" s="2">
        <v>0</v>
      </c>
      <c r="G69" s="2">
        <v>0</v>
      </c>
      <c r="H69" s="2">
        <v>0</v>
      </c>
    </row>
    <row r="70" spans="1:8" ht="18" customHeight="1">
      <c r="A70" s="45"/>
      <c r="B70" s="49"/>
      <c r="C70" s="1" t="s">
        <v>6</v>
      </c>
      <c r="D70" s="2">
        <v>53930</v>
      </c>
      <c r="E70" s="2">
        <v>0</v>
      </c>
      <c r="F70" s="2">
        <v>0</v>
      </c>
      <c r="G70" s="2">
        <v>0</v>
      </c>
      <c r="H70" s="2">
        <v>0</v>
      </c>
    </row>
    <row r="71" spans="1:8" ht="18" customHeight="1">
      <c r="A71" s="45"/>
      <c r="B71" s="49"/>
      <c r="C71" s="1" t="s">
        <v>7</v>
      </c>
      <c r="D71" s="2">
        <v>385111</v>
      </c>
      <c r="E71" s="2">
        <v>0</v>
      </c>
      <c r="F71" s="2">
        <v>0</v>
      </c>
      <c r="G71" s="2">
        <v>0</v>
      </c>
      <c r="H71" s="2">
        <v>0</v>
      </c>
    </row>
    <row r="72" spans="1:8" ht="34.5" customHeight="1">
      <c r="A72" s="45"/>
      <c r="B72" s="49"/>
      <c r="C72" s="1" t="s">
        <v>8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8" customHeight="1">
      <c r="A73" s="45"/>
      <c r="B73" s="49"/>
      <c r="C73" s="1" t="s">
        <v>9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20.25" customHeight="1">
      <c r="A74" s="45" t="s">
        <v>41</v>
      </c>
      <c r="B74" s="49" t="s">
        <v>16</v>
      </c>
      <c r="C74" s="1" t="s">
        <v>96</v>
      </c>
      <c r="D74" s="2">
        <v>45000</v>
      </c>
      <c r="E74" s="2">
        <v>45000</v>
      </c>
      <c r="F74" s="2">
        <v>45000</v>
      </c>
      <c r="G74" s="2">
        <v>45000</v>
      </c>
      <c r="H74" s="2">
        <v>45000</v>
      </c>
    </row>
    <row r="75" spans="1:8" ht="16.5" customHeight="1">
      <c r="A75" s="45"/>
      <c r="B75" s="49"/>
      <c r="C75" s="1" t="s">
        <v>6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8" customHeight="1">
      <c r="A76" s="45"/>
      <c r="B76" s="49"/>
      <c r="C76" s="1" t="s">
        <v>7</v>
      </c>
      <c r="D76" s="2">
        <v>45000</v>
      </c>
      <c r="E76" s="2">
        <v>45000</v>
      </c>
      <c r="F76" s="2">
        <v>45000</v>
      </c>
      <c r="G76" s="2">
        <v>45000</v>
      </c>
      <c r="H76" s="2">
        <v>45000</v>
      </c>
    </row>
    <row r="77" spans="1:8" ht="32.25" customHeight="1">
      <c r="A77" s="50"/>
      <c r="B77" s="46"/>
      <c r="C77" s="1" t="s">
        <v>8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5.75" customHeight="1">
      <c r="A78" s="22"/>
      <c r="B78" s="23"/>
      <c r="C78" s="1" t="s">
        <v>9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21.75" customHeight="1">
      <c r="A79" s="45" t="s">
        <v>42</v>
      </c>
      <c r="B79" s="49" t="s">
        <v>17</v>
      </c>
      <c r="C79" s="1" t="s">
        <v>96</v>
      </c>
      <c r="D79" s="2">
        <v>15000</v>
      </c>
      <c r="E79" s="2">
        <v>15000</v>
      </c>
      <c r="F79" s="2">
        <v>15000</v>
      </c>
      <c r="G79" s="2">
        <v>15000</v>
      </c>
      <c r="H79" s="2">
        <v>15000</v>
      </c>
    </row>
    <row r="80" spans="1:8" ht="15.75" customHeight="1">
      <c r="A80" s="45"/>
      <c r="B80" s="49"/>
      <c r="C80" s="1" t="s">
        <v>6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5.75" customHeight="1">
      <c r="A81" s="45"/>
      <c r="B81" s="49"/>
      <c r="C81" s="1" t="s">
        <v>7</v>
      </c>
      <c r="D81" s="2">
        <v>15000</v>
      </c>
      <c r="E81" s="2">
        <v>15000</v>
      </c>
      <c r="F81" s="2">
        <v>15000</v>
      </c>
      <c r="G81" s="2">
        <v>15000</v>
      </c>
      <c r="H81" s="2">
        <v>15000</v>
      </c>
    </row>
    <row r="82" spans="1:8" ht="31.5">
      <c r="A82" s="45"/>
      <c r="B82" s="49"/>
      <c r="C82" s="1" t="s">
        <v>8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5.75" customHeight="1">
      <c r="A83" s="45"/>
      <c r="B83" s="49"/>
      <c r="C83" s="1" t="s">
        <v>9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21.75" customHeight="1">
      <c r="A84" s="45" t="s">
        <v>43</v>
      </c>
      <c r="B84" s="49" t="s">
        <v>85</v>
      </c>
      <c r="C84" s="1" t="s">
        <v>96</v>
      </c>
      <c r="D84" s="2">
        <v>390350</v>
      </c>
      <c r="E84" s="2">
        <v>3142560</v>
      </c>
      <c r="F84" s="2">
        <v>9110710</v>
      </c>
      <c r="G84" s="2">
        <v>0</v>
      </c>
      <c r="H84" s="2">
        <v>0</v>
      </c>
    </row>
    <row r="85" spans="1:8" ht="15.75" customHeight="1">
      <c r="A85" s="45"/>
      <c r="B85" s="49"/>
      <c r="C85" s="1" t="s">
        <v>6</v>
      </c>
      <c r="D85" s="2">
        <v>0</v>
      </c>
      <c r="E85" s="2">
        <v>2549790</v>
      </c>
      <c r="F85" s="2">
        <v>7315350</v>
      </c>
      <c r="G85" s="2">
        <v>0</v>
      </c>
      <c r="H85" s="2">
        <v>0</v>
      </c>
    </row>
    <row r="86" spans="1:8" ht="15.75" customHeight="1">
      <c r="A86" s="45"/>
      <c r="B86" s="49"/>
      <c r="C86" s="1" t="s">
        <v>7</v>
      </c>
      <c r="D86" s="2">
        <v>390350</v>
      </c>
      <c r="E86" s="2">
        <v>592770</v>
      </c>
      <c r="F86" s="2">
        <v>1795360</v>
      </c>
      <c r="G86" s="2">
        <v>0</v>
      </c>
      <c r="H86" s="2">
        <v>0</v>
      </c>
    </row>
    <row r="87" spans="1:8" ht="31.5">
      <c r="A87" s="45"/>
      <c r="B87" s="49"/>
      <c r="C87" s="1" t="s">
        <v>8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5.75" customHeight="1">
      <c r="A88" s="45"/>
      <c r="B88" s="49"/>
      <c r="C88" s="1" t="s">
        <v>9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24.75" customHeight="1">
      <c r="A89" s="45" t="s">
        <v>44</v>
      </c>
      <c r="B89" s="49" t="s">
        <v>102</v>
      </c>
      <c r="C89" s="1" t="s">
        <v>96</v>
      </c>
      <c r="D89" s="2">
        <v>0</v>
      </c>
      <c r="E89" s="2">
        <v>0</v>
      </c>
      <c r="F89" s="2">
        <v>168515</v>
      </c>
      <c r="G89" s="2">
        <v>363654</v>
      </c>
      <c r="H89" s="2">
        <v>191493</v>
      </c>
    </row>
    <row r="90" spans="1:8" ht="15.75" customHeight="1">
      <c r="A90" s="45"/>
      <c r="B90" s="49"/>
      <c r="C90" s="1" t="s">
        <v>6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5.75" customHeight="1">
      <c r="A91" s="45"/>
      <c r="B91" s="49"/>
      <c r="C91" s="1" t="s">
        <v>7</v>
      </c>
      <c r="D91" s="2">
        <v>0</v>
      </c>
      <c r="E91" s="2">
        <v>0</v>
      </c>
      <c r="F91" s="2">
        <v>168515</v>
      </c>
      <c r="G91" s="2">
        <v>363654</v>
      </c>
      <c r="H91" s="2">
        <v>191493</v>
      </c>
    </row>
    <row r="92" spans="1:8" ht="31.5">
      <c r="A92" s="45"/>
      <c r="B92" s="49"/>
      <c r="C92" s="1" t="s">
        <v>8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5.75" customHeight="1">
      <c r="A93" s="45"/>
      <c r="B93" s="49"/>
      <c r="C93" s="1" t="s">
        <v>9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24" customHeight="1">
      <c r="A94" s="45" t="s">
        <v>45</v>
      </c>
      <c r="B94" s="49" t="s">
        <v>18</v>
      </c>
      <c r="C94" s="1" t="s">
        <v>96</v>
      </c>
      <c r="D94" s="2">
        <v>0</v>
      </c>
      <c r="E94" s="2">
        <v>789740</v>
      </c>
      <c r="F94" s="2">
        <v>530300</v>
      </c>
      <c r="G94" s="2">
        <v>0</v>
      </c>
      <c r="H94" s="2">
        <v>0</v>
      </c>
    </row>
    <row r="95" spans="1:8" ht="15.75" customHeight="1">
      <c r="A95" s="45"/>
      <c r="B95" s="49"/>
      <c r="C95" s="1" t="s">
        <v>6</v>
      </c>
      <c r="D95" s="2">
        <v>0</v>
      </c>
      <c r="E95" s="2">
        <v>552820</v>
      </c>
      <c r="F95" s="2">
        <v>371210</v>
      </c>
      <c r="G95" s="2">
        <v>0</v>
      </c>
      <c r="H95" s="2">
        <v>0</v>
      </c>
    </row>
    <row r="96" spans="1:8" ht="15.75" customHeight="1">
      <c r="A96" s="45"/>
      <c r="B96" s="49"/>
      <c r="C96" s="1" t="s">
        <v>7</v>
      </c>
      <c r="D96" s="2">
        <v>0</v>
      </c>
      <c r="E96" s="2">
        <v>236920</v>
      </c>
      <c r="F96" s="2">
        <v>159090</v>
      </c>
      <c r="G96" s="2">
        <v>0</v>
      </c>
      <c r="H96" s="2">
        <v>0</v>
      </c>
    </row>
    <row r="97" spans="1:8" ht="28.5" customHeight="1">
      <c r="A97" s="45"/>
      <c r="B97" s="49"/>
      <c r="C97" s="1" t="s">
        <v>8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5.75" customHeight="1">
      <c r="A98" s="45"/>
      <c r="B98" s="49"/>
      <c r="C98" s="1" t="s">
        <v>9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24" customHeight="1">
      <c r="A99" s="50" t="s">
        <v>46</v>
      </c>
      <c r="B99" s="46" t="s">
        <v>86</v>
      </c>
      <c r="C99" s="1" t="s">
        <v>96</v>
      </c>
      <c r="D99" s="2">
        <v>0</v>
      </c>
      <c r="E99" s="2">
        <v>2195000</v>
      </c>
      <c r="F99" s="2">
        <v>1649110</v>
      </c>
      <c r="G99" s="2">
        <v>3633590</v>
      </c>
      <c r="H99" s="2">
        <v>3633590</v>
      </c>
    </row>
    <row r="100" spans="1:8" ht="15.75" customHeight="1">
      <c r="A100" s="54"/>
      <c r="B100" s="47"/>
      <c r="C100" s="1" t="s">
        <v>6</v>
      </c>
      <c r="D100" s="2">
        <v>0</v>
      </c>
      <c r="E100" s="2">
        <v>1756000</v>
      </c>
      <c r="F100" s="2">
        <v>1319290</v>
      </c>
      <c r="G100" s="2">
        <v>2906870</v>
      </c>
      <c r="H100" s="2">
        <v>2906870</v>
      </c>
    </row>
    <row r="101" spans="1:8" ht="15.75" customHeight="1">
      <c r="A101" s="54"/>
      <c r="B101" s="47"/>
      <c r="C101" s="1" t="s">
        <v>7</v>
      </c>
      <c r="D101" s="2">
        <v>0</v>
      </c>
      <c r="E101" s="2">
        <v>439000</v>
      </c>
      <c r="F101" s="2">
        <v>329820</v>
      </c>
      <c r="G101" s="2">
        <v>726720</v>
      </c>
      <c r="H101" s="2">
        <v>726720</v>
      </c>
    </row>
    <row r="102" spans="1:8" ht="31.5">
      <c r="A102" s="54"/>
      <c r="B102" s="47"/>
      <c r="C102" s="1" t="s">
        <v>8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</row>
    <row r="103" spans="1:8" ht="15.75" customHeight="1">
      <c r="A103" s="51"/>
      <c r="B103" s="48"/>
      <c r="C103" s="1" t="s">
        <v>9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</row>
    <row r="104" spans="1:8" ht="22.5" customHeight="1">
      <c r="A104" s="45" t="s">
        <v>47</v>
      </c>
      <c r="B104" s="49" t="s">
        <v>78</v>
      </c>
      <c r="C104" s="1" t="s">
        <v>96</v>
      </c>
      <c r="D104" s="2">
        <v>0</v>
      </c>
      <c r="E104" s="2">
        <v>1150000</v>
      </c>
      <c r="F104" s="2">
        <v>1725000</v>
      </c>
      <c r="G104" s="2">
        <v>0</v>
      </c>
      <c r="H104" s="2">
        <v>0</v>
      </c>
    </row>
    <row r="105" spans="1:8" ht="15.75">
      <c r="A105" s="45"/>
      <c r="B105" s="49"/>
      <c r="C105" s="1" t="s">
        <v>6</v>
      </c>
      <c r="D105" s="2">
        <v>0</v>
      </c>
      <c r="E105" s="2">
        <v>920000</v>
      </c>
      <c r="F105" s="2">
        <v>1380000</v>
      </c>
      <c r="G105" s="2">
        <v>0</v>
      </c>
      <c r="H105" s="2">
        <v>0</v>
      </c>
    </row>
    <row r="106" spans="1:8" ht="15.75">
      <c r="A106" s="45"/>
      <c r="B106" s="49"/>
      <c r="C106" s="1" t="s">
        <v>7</v>
      </c>
      <c r="D106" s="2">
        <v>0</v>
      </c>
      <c r="E106" s="2">
        <v>230000</v>
      </c>
      <c r="F106" s="2">
        <v>345000</v>
      </c>
      <c r="G106" s="2">
        <v>0</v>
      </c>
      <c r="H106" s="2">
        <v>0</v>
      </c>
    </row>
    <row r="107" spans="1:8" ht="31.5">
      <c r="A107" s="45"/>
      <c r="B107" s="49"/>
      <c r="C107" s="1" t="s">
        <v>8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5.75" customHeight="1">
      <c r="A108" s="45"/>
      <c r="B108" s="49"/>
      <c r="C108" s="1" t="s">
        <v>9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21" customHeight="1">
      <c r="A109" s="45" t="s">
        <v>48</v>
      </c>
      <c r="B109" s="46" t="s">
        <v>87</v>
      </c>
      <c r="C109" s="1" t="s">
        <v>96</v>
      </c>
      <c r="D109" s="2">
        <v>0</v>
      </c>
      <c r="E109" s="2">
        <v>192808</v>
      </c>
      <c r="F109" s="2">
        <v>356825</v>
      </c>
      <c r="G109" s="2">
        <v>463931</v>
      </c>
      <c r="H109" s="2">
        <v>0</v>
      </c>
    </row>
    <row r="110" spans="1:8" ht="15.75">
      <c r="A110" s="45"/>
      <c r="B110" s="47"/>
      <c r="C110" s="1" t="s">
        <v>6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5.75">
      <c r="A111" s="45"/>
      <c r="B111" s="47"/>
      <c r="C111" s="1" t="s">
        <v>7</v>
      </c>
      <c r="D111" s="2">
        <v>0</v>
      </c>
      <c r="E111" s="2">
        <v>192808</v>
      </c>
      <c r="F111" s="2">
        <v>356825</v>
      </c>
      <c r="G111" s="2">
        <v>463931</v>
      </c>
      <c r="H111" s="2">
        <v>0</v>
      </c>
    </row>
    <row r="112" spans="1:8" ht="31.5">
      <c r="A112" s="45"/>
      <c r="B112" s="47"/>
      <c r="C112" s="1" t="s">
        <v>8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5.75" customHeight="1">
      <c r="A113" s="45"/>
      <c r="B113" s="48"/>
      <c r="C113" s="1" t="s">
        <v>9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21.75" customHeight="1">
      <c r="A114" s="45" t="s">
        <v>49</v>
      </c>
      <c r="B114" s="49" t="s">
        <v>88</v>
      </c>
      <c r="C114" s="1" t="s">
        <v>96</v>
      </c>
      <c r="D114" s="2">
        <v>0</v>
      </c>
      <c r="E114" s="2">
        <v>0</v>
      </c>
      <c r="F114" s="2">
        <v>294270</v>
      </c>
      <c r="G114" s="2">
        <v>686630</v>
      </c>
      <c r="H114" s="2">
        <v>686630</v>
      </c>
    </row>
    <row r="115" spans="1:8" ht="15.75">
      <c r="A115" s="45"/>
      <c r="B115" s="49"/>
      <c r="C115" s="1" t="s">
        <v>6</v>
      </c>
      <c r="D115" s="2">
        <v>0</v>
      </c>
      <c r="E115" s="2">
        <v>0</v>
      </c>
      <c r="F115" s="2">
        <v>205990</v>
      </c>
      <c r="G115" s="2">
        <v>480640</v>
      </c>
      <c r="H115" s="2">
        <v>480640</v>
      </c>
    </row>
    <row r="116" spans="1:8" ht="15.75">
      <c r="A116" s="45"/>
      <c r="B116" s="49"/>
      <c r="C116" s="1" t="s">
        <v>7</v>
      </c>
      <c r="D116" s="2">
        <v>0</v>
      </c>
      <c r="E116" s="2">
        <v>0</v>
      </c>
      <c r="F116" s="2">
        <v>88280</v>
      </c>
      <c r="G116" s="2">
        <v>205990</v>
      </c>
      <c r="H116" s="2">
        <v>205990</v>
      </c>
    </row>
    <row r="117" spans="1:8" ht="31.5">
      <c r="A117" s="45"/>
      <c r="B117" s="49"/>
      <c r="C117" s="1" t="s">
        <v>8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5.75" customHeight="1">
      <c r="A118" s="45"/>
      <c r="B118" s="49"/>
      <c r="C118" s="20" t="s">
        <v>9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</row>
    <row r="119" spans="1:8" ht="21.75" customHeight="1">
      <c r="A119" s="45" t="s">
        <v>50</v>
      </c>
      <c r="B119" s="49" t="s">
        <v>89</v>
      </c>
      <c r="C119" s="1" t="s">
        <v>96</v>
      </c>
      <c r="D119" s="2">
        <v>0</v>
      </c>
      <c r="E119" s="2">
        <v>0</v>
      </c>
      <c r="F119" s="2">
        <v>964040</v>
      </c>
      <c r="G119" s="2">
        <v>2190790</v>
      </c>
      <c r="H119" s="2">
        <v>2190790</v>
      </c>
    </row>
    <row r="120" spans="1:8" ht="15.75">
      <c r="A120" s="45"/>
      <c r="B120" s="49"/>
      <c r="C120" s="1" t="s">
        <v>6</v>
      </c>
      <c r="D120" s="2">
        <v>0</v>
      </c>
      <c r="E120" s="2">
        <v>0</v>
      </c>
      <c r="F120" s="2">
        <v>891960</v>
      </c>
      <c r="G120" s="2">
        <v>2081250</v>
      </c>
      <c r="H120" s="2">
        <v>2081250</v>
      </c>
    </row>
    <row r="121" spans="1:8" ht="15.75">
      <c r="A121" s="45"/>
      <c r="B121" s="49"/>
      <c r="C121" s="1" t="s">
        <v>7</v>
      </c>
      <c r="D121" s="2">
        <v>0</v>
      </c>
      <c r="E121" s="2">
        <v>0</v>
      </c>
      <c r="F121" s="2">
        <v>72080</v>
      </c>
      <c r="G121" s="2">
        <v>109540</v>
      </c>
      <c r="H121" s="2">
        <v>109540</v>
      </c>
    </row>
    <row r="122" spans="1:8" ht="31.5">
      <c r="A122" s="45"/>
      <c r="B122" s="49"/>
      <c r="C122" s="1" t="s">
        <v>8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5.75" customHeight="1">
      <c r="A123" s="45"/>
      <c r="B123" s="49"/>
      <c r="C123" s="1" t="s">
        <v>9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24.75" customHeight="1">
      <c r="A124" s="50" t="s">
        <v>51</v>
      </c>
      <c r="B124" s="24"/>
      <c r="C124" s="1" t="s">
        <v>96</v>
      </c>
      <c r="D124" s="2">
        <v>0</v>
      </c>
      <c r="E124" s="2">
        <v>491020</v>
      </c>
      <c r="F124" s="2">
        <v>500640</v>
      </c>
      <c r="G124" s="2">
        <v>1501209</v>
      </c>
      <c r="H124" s="2">
        <v>821500</v>
      </c>
    </row>
    <row r="125" spans="1:8" ht="15.75" customHeight="1">
      <c r="A125" s="54"/>
      <c r="B125" s="52" t="s">
        <v>92</v>
      </c>
      <c r="C125" s="1" t="s">
        <v>6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</row>
    <row r="126" spans="1:8" ht="15.75" customHeight="1">
      <c r="A126" s="54"/>
      <c r="B126" s="52"/>
      <c r="C126" s="1" t="s">
        <v>7</v>
      </c>
      <c r="D126" s="2">
        <v>0</v>
      </c>
      <c r="E126" s="2">
        <v>491020</v>
      </c>
      <c r="F126" s="2">
        <v>500640</v>
      </c>
      <c r="G126" s="2">
        <v>1501209</v>
      </c>
      <c r="H126" s="2">
        <v>821500</v>
      </c>
    </row>
    <row r="127" spans="1:8" ht="31.5">
      <c r="A127" s="54"/>
      <c r="B127" s="52"/>
      <c r="C127" s="1" t="s">
        <v>8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</row>
    <row r="128" spans="1:8" ht="15.75" customHeight="1">
      <c r="A128" s="51"/>
      <c r="B128" s="53"/>
      <c r="C128" s="1" t="s">
        <v>9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</row>
    <row r="129" spans="1:8" ht="21.75" customHeight="1">
      <c r="A129" s="45" t="s">
        <v>52</v>
      </c>
      <c r="B129" s="49" t="s">
        <v>19</v>
      </c>
      <c r="C129" s="1" t="s">
        <v>96</v>
      </c>
      <c r="D129" s="2">
        <v>0</v>
      </c>
      <c r="E129" s="2">
        <v>450000</v>
      </c>
      <c r="F129" s="2">
        <v>500000</v>
      </c>
      <c r="G129" s="2">
        <v>700000</v>
      </c>
      <c r="H129" s="2">
        <v>1129170</v>
      </c>
    </row>
    <row r="130" spans="1:8" ht="15.75">
      <c r="A130" s="45"/>
      <c r="B130" s="49"/>
      <c r="C130" s="1" t="s">
        <v>6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</row>
    <row r="131" spans="1:8" ht="15.75">
      <c r="A131" s="45"/>
      <c r="B131" s="49"/>
      <c r="C131" s="1" t="s">
        <v>7</v>
      </c>
      <c r="D131" s="2">
        <v>0</v>
      </c>
      <c r="E131" s="2">
        <v>450000</v>
      </c>
      <c r="F131" s="2">
        <v>500000</v>
      </c>
      <c r="G131" s="2">
        <v>700000</v>
      </c>
      <c r="H131" s="2">
        <v>1129170</v>
      </c>
    </row>
    <row r="132" spans="1:8" ht="31.5">
      <c r="A132" s="45"/>
      <c r="B132" s="49"/>
      <c r="C132" s="1" t="s">
        <v>8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</row>
    <row r="133" spans="1:8" ht="15.75" customHeight="1">
      <c r="A133" s="45"/>
      <c r="B133" s="49"/>
      <c r="C133" s="1" t="s">
        <v>9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8.75" customHeight="1">
      <c r="A134" s="45" t="s">
        <v>53</v>
      </c>
      <c r="B134" s="49" t="s">
        <v>103</v>
      </c>
      <c r="C134" s="1" t="s">
        <v>96</v>
      </c>
      <c r="D134" s="2">
        <v>0</v>
      </c>
      <c r="E134" s="2">
        <v>53190</v>
      </c>
      <c r="F134" s="2">
        <v>0</v>
      </c>
      <c r="G134" s="2">
        <v>0</v>
      </c>
      <c r="H134" s="2">
        <v>0</v>
      </c>
    </row>
    <row r="135" spans="1:8" ht="15.75">
      <c r="A135" s="45"/>
      <c r="B135" s="49"/>
      <c r="C135" s="1" t="s">
        <v>6</v>
      </c>
      <c r="D135" s="2">
        <v>0</v>
      </c>
      <c r="E135" s="2">
        <v>0</v>
      </c>
      <c r="F135" s="2">
        <v>0</v>
      </c>
      <c r="G135" s="2">
        <v>0</v>
      </c>
      <c r="H135" s="2">
        <v>0</v>
      </c>
    </row>
    <row r="136" spans="1:8" ht="15.75">
      <c r="A136" s="45"/>
      <c r="B136" s="49"/>
      <c r="C136" s="1" t="s">
        <v>7</v>
      </c>
      <c r="D136" s="2">
        <v>0</v>
      </c>
      <c r="E136" s="2">
        <v>53190</v>
      </c>
      <c r="F136" s="2">
        <v>0</v>
      </c>
      <c r="G136" s="2">
        <v>0</v>
      </c>
      <c r="H136" s="2">
        <v>0</v>
      </c>
    </row>
    <row r="137" spans="1:8" ht="31.5">
      <c r="A137" s="45"/>
      <c r="B137" s="49"/>
      <c r="C137" s="1" t="s">
        <v>8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5.75" customHeight="1">
      <c r="A138" s="45"/>
      <c r="B138" s="49"/>
      <c r="C138" s="1" t="s">
        <v>9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27" customHeight="1">
      <c r="A139" s="45" t="s">
        <v>54</v>
      </c>
      <c r="B139" s="49" t="s">
        <v>20</v>
      </c>
      <c r="C139" s="1" t="s">
        <v>96</v>
      </c>
      <c r="D139" s="2">
        <v>0</v>
      </c>
      <c r="E139" s="2">
        <v>0</v>
      </c>
      <c r="F139" s="2">
        <v>38693</v>
      </c>
      <c r="G139" s="2">
        <v>0</v>
      </c>
      <c r="H139" s="2">
        <v>0</v>
      </c>
    </row>
    <row r="140" spans="1:8" ht="15.75">
      <c r="A140" s="45"/>
      <c r="B140" s="49"/>
      <c r="C140" s="1" t="s">
        <v>6</v>
      </c>
      <c r="D140" s="2">
        <v>0</v>
      </c>
      <c r="E140" s="2">
        <v>0</v>
      </c>
      <c r="F140" s="2"/>
      <c r="G140" s="2">
        <v>0</v>
      </c>
      <c r="H140" s="2">
        <v>0</v>
      </c>
    </row>
    <row r="141" spans="1:8" ht="15.75">
      <c r="A141" s="45"/>
      <c r="B141" s="49"/>
      <c r="C141" s="1" t="s">
        <v>7</v>
      </c>
      <c r="D141" s="2">
        <v>0</v>
      </c>
      <c r="E141" s="2">
        <v>0</v>
      </c>
      <c r="F141" s="2">
        <v>38693</v>
      </c>
      <c r="G141" s="2">
        <v>0</v>
      </c>
      <c r="H141" s="2">
        <v>0</v>
      </c>
    </row>
    <row r="142" spans="1:8" ht="31.5">
      <c r="A142" s="45"/>
      <c r="B142" s="49"/>
      <c r="C142" s="1" t="s">
        <v>8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5.75" customHeight="1">
      <c r="A143" s="45"/>
      <c r="B143" s="49"/>
      <c r="C143" s="1" t="s">
        <v>9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27.75" customHeight="1">
      <c r="A144" s="50" t="s">
        <v>55</v>
      </c>
      <c r="B144" s="46" t="s">
        <v>90</v>
      </c>
      <c r="C144" s="1" t="s">
        <v>96</v>
      </c>
      <c r="D144" s="2">
        <v>0</v>
      </c>
      <c r="E144" s="2">
        <v>274859</v>
      </c>
      <c r="F144" s="2">
        <v>289976</v>
      </c>
      <c r="G144" s="2">
        <v>0</v>
      </c>
      <c r="H144" s="2">
        <v>0</v>
      </c>
    </row>
    <row r="145" spans="1:8" ht="15.75" customHeight="1">
      <c r="A145" s="54"/>
      <c r="B145" s="47"/>
      <c r="C145" s="1" t="s">
        <v>6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5.75" customHeight="1">
      <c r="A146" s="54"/>
      <c r="B146" s="47"/>
      <c r="C146" s="1" t="s">
        <v>7</v>
      </c>
      <c r="D146" s="2">
        <v>0</v>
      </c>
      <c r="E146" s="2">
        <v>274859</v>
      </c>
      <c r="F146" s="2">
        <v>289976</v>
      </c>
      <c r="G146" s="2">
        <v>0</v>
      </c>
      <c r="H146" s="2">
        <v>0</v>
      </c>
    </row>
    <row r="147" spans="1:8" ht="31.5">
      <c r="A147" s="54"/>
      <c r="B147" s="47"/>
      <c r="C147" s="1" t="s">
        <v>8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5.75" customHeight="1">
      <c r="A148" s="51"/>
      <c r="B148" s="48"/>
      <c r="C148" s="1" t="s">
        <v>9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8.75" customHeight="1">
      <c r="A149" s="45" t="s">
        <v>56</v>
      </c>
      <c r="B149" s="49" t="s">
        <v>21</v>
      </c>
      <c r="C149" s="1" t="s">
        <v>96</v>
      </c>
      <c r="D149" s="2">
        <v>0</v>
      </c>
      <c r="E149" s="2">
        <v>0</v>
      </c>
      <c r="F149" s="2">
        <v>0</v>
      </c>
      <c r="G149" s="2">
        <v>1118940</v>
      </c>
      <c r="H149" s="2">
        <v>1180480</v>
      </c>
    </row>
    <row r="150" spans="1:8" ht="15.75">
      <c r="A150" s="45"/>
      <c r="B150" s="49"/>
      <c r="C150" s="1" t="s">
        <v>6</v>
      </c>
      <c r="D150" s="2">
        <v>0</v>
      </c>
      <c r="E150" s="2">
        <v>0</v>
      </c>
      <c r="F150" s="2">
        <v>0</v>
      </c>
      <c r="G150" s="2">
        <v>783260</v>
      </c>
      <c r="H150" s="2">
        <v>826340</v>
      </c>
    </row>
    <row r="151" spans="1:8" ht="15.75">
      <c r="A151" s="45"/>
      <c r="B151" s="49"/>
      <c r="C151" s="1" t="s">
        <v>7</v>
      </c>
      <c r="D151" s="2">
        <v>0</v>
      </c>
      <c r="E151" s="2">
        <v>0</v>
      </c>
      <c r="F151" s="2">
        <v>0</v>
      </c>
      <c r="G151" s="2">
        <v>335680</v>
      </c>
      <c r="H151" s="2">
        <v>354140</v>
      </c>
    </row>
    <row r="152" spans="1:8" ht="31.5">
      <c r="A152" s="45"/>
      <c r="B152" s="49"/>
      <c r="C152" s="1" t="s">
        <v>8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5.75" customHeight="1">
      <c r="A153" s="45"/>
      <c r="B153" s="49"/>
      <c r="C153" s="1" t="s">
        <v>9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21.75" customHeight="1">
      <c r="A154" s="45" t="s">
        <v>57</v>
      </c>
      <c r="B154" s="49" t="s">
        <v>75</v>
      </c>
      <c r="C154" s="1" t="s">
        <v>96</v>
      </c>
      <c r="D154" s="2">
        <f>D156</f>
        <v>601833</v>
      </c>
      <c r="E154" s="2">
        <f>E156</f>
        <v>634651</v>
      </c>
      <c r="F154" s="2">
        <f>F156</f>
        <v>707502</v>
      </c>
      <c r="G154" s="2">
        <f>G156</f>
        <v>1050150</v>
      </c>
      <c r="H154" s="2">
        <f>H156</f>
        <v>1120511</v>
      </c>
    </row>
    <row r="155" spans="1:8" ht="15.75">
      <c r="A155" s="45"/>
      <c r="B155" s="49"/>
      <c r="C155" s="1" t="s">
        <v>6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5.75">
      <c r="A156" s="45"/>
      <c r="B156" s="49"/>
      <c r="C156" s="1" t="s">
        <v>7</v>
      </c>
      <c r="D156" s="2">
        <f>D161+D166+D171+D176+D181+D186</f>
        <v>601833</v>
      </c>
      <c r="E156" s="2">
        <f>E161+E166+E171+E176+E181+E186</f>
        <v>634651</v>
      </c>
      <c r="F156" s="2">
        <f>F161+F166+F171+F176+F181+F186</f>
        <v>707502</v>
      </c>
      <c r="G156" s="2">
        <f>G161+G166+G171+G176+G181+G186</f>
        <v>1050150</v>
      </c>
      <c r="H156" s="2">
        <f>H161+H166+H171+H176+H181+H186</f>
        <v>1120511</v>
      </c>
    </row>
    <row r="157" spans="1:8" ht="31.5">
      <c r="A157" s="45"/>
      <c r="B157" s="49"/>
      <c r="C157" s="1" t="s">
        <v>8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spans="1:8" ht="15.75" customHeight="1">
      <c r="A158" s="45"/>
      <c r="B158" s="49"/>
      <c r="C158" s="1" t="s">
        <v>9</v>
      </c>
      <c r="D158" s="2">
        <v>0</v>
      </c>
      <c r="E158" s="2">
        <v>0</v>
      </c>
      <c r="F158" s="2">
        <v>0</v>
      </c>
      <c r="G158" s="2">
        <v>0</v>
      </c>
      <c r="H158" s="2">
        <v>0</v>
      </c>
    </row>
    <row r="159" spans="1:8" ht="24" customHeight="1">
      <c r="A159" s="45" t="s">
        <v>58</v>
      </c>
      <c r="B159" s="49" t="s">
        <v>22</v>
      </c>
      <c r="C159" s="1" t="s">
        <v>96</v>
      </c>
      <c r="D159" s="2">
        <v>81423</v>
      </c>
      <c r="E159" s="2">
        <v>111555</v>
      </c>
      <c r="F159" s="2">
        <v>415554</v>
      </c>
      <c r="G159" s="2">
        <v>195402</v>
      </c>
      <c r="H159" s="2">
        <v>0</v>
      </c>
    </row>
    <row r="160" spans="1:8" ht="15.75">
      <c r="A160" s="45"/>
      <c r="B160" s="49"/>
      <c r="C160" s="1" t="s">
        <v>6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5.75">
      <c r="A161" s="45"/>
      <c r="B161" s="49"/>
      <c r="C161" s="1" t="s">
        <v>7</v>
      </c>
      <c r="D161" s="2">
        <v>81423</v>
      </c>
      <c r="E161" s="2">
        <v>111555</v>
      </c>
      <c r="F161" s="2">
        <v>415554</v>
      </c>
      <c r="G161" s="2">
        <v>195402</v>
      </c>
      <c r="H161" s="2">
        <v>0</v>
      </c>
    </row>
    <row r="162" spans="1:8" ht="31.5">
      <c r="A162" s="45"/>
      <c r="B162" s="49"/>
      <c r="C162" s="1" t="s">
        <v>8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</row>
    <row r="163" spans="1:8" ht="15.75" customHeight="1">
      <c r="A163" s="45"/>
      <c r="B163" s="49"/>
      <c r="C163" s="1" t="s">
        <v>9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spans="1:8" ht="26.25" customHeight="1">
      <c r="A164" s="45" t="s">
        <v>109</v>
      </c>
      <c r="B164" s="49" t="s">
        <v>104</v>
      </c>
      <c r="C164" s="1" t="s">
        <v>96</v>
      </c>
      <c r="D164" s="2">
        <v>437422</v>
      </c>
      <c r="E164" s="2">
        <v>471979</v>
      </c>
      <c r="F164" s="2">
        <v>0</v>
      </c>
      <c r="G164" s="2">
        <v>0</v>
      </c>
      <c r="H164" s="2">
        <v>0</v>
      </c>
    </row>
    <row r="165" spans="1:8" ht="15.75">
      <c r="A165" s="45"/>
      <c r="B165" s="49"/>
      <c r="C165" s="1" t="s">
        <v>6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5.75">
      <c r="A166" s="45"/>
      <c r="B166" s="49"/>
      <c r="C166" s="1" t="s">
        <v>7</v>
      </c>
      <c r="D166" s="2">
        <v>437422</v>
      </c>
      <c r="E166" s="2">
        <v>471979</v>
      </c>
      <c r="F166" s="2">
        <v>0</v>
      </c>
      <c r="G166" s="2">
        <v>0</v>
      </c>
      <c r="H166" s="2">
        <v>0</v>
      </c>
    </row>
    <row r="167" spans="1:8" ht="31.5">
      <c r="A167" s="45"/>
      <c r="B167" s="49"/>
      <c r="C167" s="1" t="s">
        <v>8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5.75" customHeight="1">
      <c r="A168" s="45"/>
      <c r="B168" s="49"/>
      <c r="C168" s="1" t="s">
        <v>9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20.25" customHeight="1">
      <c r="A169" s="50" t="s">
        <v>110</v>
      </c>
      <c r="B169" s="55" t="s">
        <v>79</v>
      </c>
      <c r="C169" s="1" t="s">
        <v>96</v>
      </c>
      <c r="D169" s="2">
        <v>0</v>
      </c>
      <c r="E169" s="2">
        <v>0</v>
      </c>
      <c r="F169" s="2">
        <v>270248</v>
      </c>
      <c r="G169" s="2">
        <v>287814</v>
      </c>
      <c r="H169" s="2">
        <v>0</v>
      </c>
    </row>
    <row r="170" spans="1:8" ht="15.75" customHeight="1">
      <c r="A170" s="54"/>
      <c r="B170" s="56"/>
      <c r="C170" s="1" t="s">
        <v>6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5.75" customHeight="1">
      <c r="A171" s="54"/>
      <c r="B171" s="52" t="s">
        <v>74</v>
      </c>
      <c r="C171" s="1" t="s">
        <v>7</v>
      </c>
      <c r="D171" s="2">
        <v>0</v>
      </c>
      <c r="E171" s="2">
        <v>0</v>
      </c>
      <c r="F171" s="2">
        <v>270248</v>
      </c>
      <c r="G171" s="2">
        <v>287814</v>
      </c>
      <c r="H171" s="2">
        <v>0</v>
      </c>
    </row>
    <row r="172" spans="1:8" ht="31.5">
      <c r="A172" s="54"/>
      <c r="B172" s="52"/>
      <c r="C172" s="1" t="s">
        <v>8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5.75" customHeight="1">
      <c r="A173" s="51"/>
      <c r="B173" s="53"/>
      <c r="C173" s="1" t="s">
        <v>9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24" customHeight="1">
      <c r="A174" s="45" t="s">
        <v>111</v>
      </c>
      <c r="B174" s="46" t="s">
        <v>80</v>
      </c>
      <c r="C174" s="1" t="s">
        <v>96</v>
      </c>
      <c r="D174" s="2">
        <v>0</v>
      </c>
      <c r="E174" s="2">
        <v>0</v>
      </c>
      <c r="F174" s="2">
        <v>0</v>
      </c>
      <c r="G174" s="2">
        <v>366133</v>
      </c>
      <c r="H174" s="2">
        <v>390664</v>
      </c>
    </row>
    <row r="175" spans="1:8" ht="15.75">
      <c r="A175" s="45"/>
      <c r="B175" s="47"/>
      <c r="C175" s="1" t="s">
        <v>6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5.75">
      <c r="A176" s="45"/>
      <c r="B176" s="47"/>
      <c r="C176" s="1" t="s">
        <v>7</v>
      </c>
      <c r="D176" s="2">
        <v>0</v>
      </c>
      <c r="E176" s="2">
        <v>0</v>
      </c>
      <c r="F176" s="2">
        <v>0</v>
      </c>
      <c r="G176" s="2">
        <v>366133</v>
      </c>
      <c r="H176" s="2">
        <v>390664</v>
      </c>
    </row>
    <row r="177" spans="1:8" ht="31.5">
      <c r="A177" s="45"/>
      <c r="B177" s="47"/>
      <c r="C177" s="1" t="s">
        <v>8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5.75" customHeight="1">
      <c r="A178" s="45"/>
      <c r="B178" s="48"/>
      <c r="C178" s="1" t="s">
        <v>9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23.25" customHeight="1">
      <c r="A179" s="57" t="s">
        <v>71</v>
      </c>
      <c r="B179" s="58" t="s">
        <v>113</v>
      </c>
      <c r="C179" s="33" t="s">
        <v>96</v>
      </c>
      <c r="D179" s="34">
        <f>D181</f>
        <v>0</v>
      </c>
      <c r="E179" s="34">
        <f>E181</f>
        <v>0</v>
      </c>
      <c r="F179" s="34">
        <f>F181</f>
        <v>0</v>
      </c>
      <c r="G179" s="34">
        <f>G181</f>
        <v>179101</v>
      </c>
      <c r="H179" s="34">
        <f>H181</f>
        <v>51859</v>
      </c>
    </row>
    <row r="180" spans="1:8" ht="15.75">
      <c r="A180" s="57"/>
      <c r="B180" s="58"/>
      <c r="C180" s="33" t="s">
        <v>6</v>
      </c>
      <c r="D180" s="34">
        <v>0</v>
      </c>
      <c r="E180" s="34">
        <v>0</v>
      </c>
      <c r="F180" s="34">
        <v>0</v>
      </c>
      <c r="G180" s="34">
        <v>0</v>
      </c>
      <c r="H180" s="34">
        <v>0</v>
      </c>
    </row>
    <row r="181" spans="1:8" ht="15.75">
      <c r="A181" s="57"/>
      <c r="B181" s="58"/>
      <c r="C181" s="33" t="s">
        <v>7</v>
      </c>
      <c r="D181" s="34">
        <v>0</v>
      </c>
      <c r="E181" s="34">
        <v>0</v>
      </c>
      <c r="F181" s="34">
        <v>0</v>
      </c>
      <c r="G181" s="34">
        <v>179101</v>
      </c>
      <c r="H181" s="34">
        <v>51859</v>
      </c>
    </row>
    <row r="182" spans="1:8" ht="33" customHeight="1">
      <c r="A182" s="57"/>
      <c r="B182" s="58"/>
      <c r="C182" s="33" t="s">
        <v>8</v>
      </c>
      <c r="D182" s="34">
        <v>0</v>
      </c>
      <c r="E182" s="34">
        <v>0</v>
      </c>
      <c r="F182" s="34">
        <v>0</v>
      </c>
      <c r="G182" s="34">
        <v>0</v>
      </c>
      <c r="H182" s="34">
        <v>0</v>
      </c>
    </row>
    <row r="183" spans="1:8" ht="15.75" customHeight="1">
      <c r="A183" s="57"/>
      <c r="B183" s="58"/>
      <c r="C183" s="33" t="s">
        <v>9</v>
      </c>
      <c r="D183" s="34">
        <v>0</v>
      </c>
      <c r="E183" s="34">
        <v>0</v>
      </c>
      <c r="F183" s="34">
        <v>0</v>
      </c>
      <c r="G183" s="34">
        <v>0</v>
      </c>
      <c r="H183" s="34">
        <v>0</v>
      </c>
    </row>
    <row r="184" spans="1:8" ht="23.25" customHeight="1">
      <c r="A184" s="45" t="s">
        <v>112</v>
      </c>
      <c r="B184" s="49" t="s">
        <v>76</v>
      </c>
      <c r="C184" s="1" t="s">
        <v>96</v>
      </c>
      <c r="D184" s="2">
        <f>D186</f>
        <v>82988</v>
      </c>
      <c r="E184" s="2">
        <f>E186</f>
        <v>51117</v>
      </c>
      <c r="F184" s="2">
        <f>F186</f>
        <v>21700</v>
      </c>
      <c r="G184" s="2">
        <f>G186</f>
        <v>21700</v>
      </c>
      <c r="H184" s="2">
        <f>H186</f>
        <v>677988</v>
      </c>
    </row>
    <row r="185" spans="1:8" ht="15.75">
      <c r="A185" s="45"/>
      <c r="B185" s="49"/>
      <c r="C185" s="1" t="s">
        <v>6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5.75">
      <c r="A186" s="45"/>
      <c r="B186" s="49"/>
      <c r="C186" s="1" t="s">
        <v>7</v>
      </c>
      <c r="D186" s="2">
        <v>82988</v>
      </c>
      <c r="E186" s="2">
        <v>51117</v>
      </c>
      <c r="F186" s="2">
        <v>21700</v>
      </c>
      <c r="G186" s="2">
        <f>200801-G181</f>
        <v>21700</v>
      </c>
      <c r="H186" s="2">
        <f>729847-H181</f>
        <v>677988</v>
      </c>
    </row>
    <row r="187" spans="1:8" ht="33.75" customHeight="1">
      <c r="A187" s="45"/>
      <c r="B187" s="49"/>
      <c r="C187" s="1" t="s">
        <v>8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5.75" customHeight="1">
      <c r="A188" s="45"/>
      <c r="B188" s="49"/>
      <c r="C188" s="1" t="s">
        <v>9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21.75" customHeight="1">
      <c r="A189" s="45" t="s">
        <v>59</v>
      </c>
      <c r="B189" s="49" t="s">
        <v>23</v>
      </c>
      <c r="C189" s="1" t="s">
        <v>96</v>
      </c>
      <c r="D189" s="2">
        <f>D191</f>
        <v>868220</v>
      </c>
      <c r="E189" s="2">
        <f>E191</f>
        <v>513990</v>
      </c>
      <c r="F189" s="2">
        <v>0</v>
      </c>
      <c r="G189" s="2">
        <v>0</v>
      </c>
      <c r="H189" s="2">
        <v>0</v>
      </c>
    </row>
    <row r="190" spans="1:8" ht="15.75">
      <c r="A190" s="45"/>
      <c r="B190" s="49"/>
      <c r="C190" s="1" t="s">
        <v>6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5.75">
      <c r="A191" s="45"/>
      <c r="B191" s="49"/>
      <c r="C191" s="1" t="s">
        <v>7</v>
      </c>
      <c r="D191" s="2">
        <f>D196+D201+D206+D211</f>
        <v>868220</v>
      </c>
      <c r="E191" s="2">
        <f>E196+E201+E206+E211</f>
        <v>513990</v>
      </c>
      <c r="F191" s="2">
        <v>0</v>
      </c>
      <c r="G191" s="2">
        <v>0</v>
      </c>
      <c r="H191" s="2">
        <v>0</v>
      </c>
    </row>
    <row r="192" spans="1:8" ht="36.75" customHeight="1">
      <c r="A192" s="45"/>
      <c r="B192" s="49"/>
      <c r="C192" s="1" t="s">
        <v>8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5.75" customHeight="1">
      <c r="A193" s="45"/>
      <c r="B193" s="49"/>
      <c r="C193" s="1" t="s">
        <v>9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21" customHeight="1">
      <c r="A194" s="45" t="s">
        <v>60</v>
      </c>
      <c r="B194" s="49" t="s">
        <v>105</v>
      </c>
      <c r="C194" s="1" t="s">
        <v>96</v>
      </c>
      <c r="D194" s="2">
        <v>133880</v>
      </c>
      <c r="E194" s="2">
        <v>92190</v>
      </c>
      <c r="F194" s="2">
        <v>0</v>
      </c>
      <c r="G194" s="2">
        <v>0</v>
      </c>
      <c r="H194" s="2">
        <v>0</v>
      </c>
    </row>
    <row r="195" spans="1:8" ht="15.75">
      <c r="A195" s="45"/>
      <c r="B195" s="49"/>
      <c r="C195" s="1" t="s">
        <v>6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5.75">
      <c r="A196" s="45"/>
      <c r="B196" s="49"/>
      <c r="C196" s="1" t="s">
        <v>7</v>
      </c>
      <c r="D196" s="2">
        <v>133880</v>
      </c>
      <c r="E196" s="2">
        <v>92190</v>
      </c>
      <c r="F196" s="2">
        <v>0</v>
      </c>
      <c r="G196" s="2">
        <v>0</v>
      </c>
      <c r="H196" s="2">
        <v>0</v>
      </c>
    </row>
    <row r="197" spans="1:8" ht="32.25" customHeight="1">
      <c r="A197" s="45"/>
      <c r="B197" s="49"/>
      <c r="C197" s="1" t="s">
        <v>8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spans="1:8" ht="15.75" customHeight="1">
      <c r="A198" s="45"/>
      <c r="B198" s="49"/>
      <c r="C198" s="1" t="s">
        <v>9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</row>
    <row r="199" spans="1:8" ht="23.25" customHeight="1">
      <c r="A199" s="45" t="s">
        <v>62</v>
      </c>
      <c r="B199" s="49" t="s">
        <v>24</v>
      </c>
      <c r="C199" s="1" t="s">
        <v>96</v>
      </c>
      <c r="D199" s="2">
        <v>540140</v>
      </c>
      <c r="E199" s="2">
        <v>0</v>
      </c>
      <c r="F199" s="2">
        <v>0</v>
      </c>
      <c r="G199" s="2">
        <v>0</v>
      </c>
      <c r="H199" s="2">
        <v>0</v>
      </c>
    </row>
    <row r="200" spans="1:8" ht="15.75">
      <c r="A200" s="45"/>
      <c r="B200" s="49"/>
      <c r="C200" s="1" t="s">
        <v>6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5.75">
      <c r="A201" s="45"/>
      <c r="B201" s="49"/>
      <c r="C201" s="1" t="s">
        <v>7</v>
      </c>
      <c r="D201" s="2">
        <v>540140</v>
      </c>
      <c r="E201" s="2">
        <v>0</v>
      </c>
      <c r="F201" s="2">
        <v>0</v>
      </c>
      <c r="G201" s="2">
        <v>0</v>
      </c>
      <c r="H201" s="2">
        <v>0</v>
      </c>
    </row>
    <row r="202" spans="1:8" ht="32.25" customHeight="1">
      <c r="A202" s="45"/>
      <c r="B202" s="49"/>
      <c r="C202" s="1" t="s">
        <v>8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5.75" customHeight="1">
      <c r="A203" s="45"/>
      <c r="B203" s="49"/>
      <c r="C203" s="1" t="s">
        <v>9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45" customHeight="1">
      <c r="A204" s="50" t="s">
        <v>61</v>
      </c>
      <c r="B204" s="46" t="s">
        <v>114</v>
      </c>
      <c r="C204" s="1" t="s">
        <v>96</v>
      </c>
      <c r="D204" s="2">
        <v>166000</v>
      </c>
      <c r="E204" s="2">
        <v>0</v>
      </c>
      <c r="F204" s="2">
        <v>0</v>
      </c>
      <c r="G204" s="2">
        <v>0</v>
      </c>
      <c r="H204" s="2">
        <v>0</v>
      </c>
    </row>
    <row r="205" spans="1:8" ht="19.5" customHeight="1">
      <c r="A205" s="54"/>
      <c r="B205" s="47"/>
      <c r="C205" s="1" t="s">
        <v>6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8" customHeight="1">
      <c r="A206" s="54"/>
      <c r="B206" s="47"/>
      <c r="C206" s="1" t="s">
        <v>7</v>
      </c>
      <c r="D206" s="2">
        <v>166000</v>
      </c>
      <c r="E206" s="2">
        <v>0</v>
      </c>
      <c r="F206" s="2">
        <v>0</v>
      </c>
      <c r="G206" s="2">
        <v>0</v>
      </c>
      <c r="H206" s="2">
        <v>0</v>
      </c>
    </row>
    <row r="207" spans="1:8" ht="31.5">
      <c r="A207" s="54"/>
      <c r="B207" s="47"/>
      <c r="C207" s="1" t="s">
        <v>8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51"/>
      <c r="B208" s="48"/>
      <c r="C208" s="1" t="s">
        <v>9</v>
      </c>
      <c r="D208" s="2">
        <v>0</v>
      </c>
      <c r="E208" s="2">
        <v>0</v>
      </c>
      <c r="F208" s="2">
        <v>0</v>
      </c>
      <c r="G208" s="2">
        <v>0</v>
      </c>
      <c r="H208" s="2"/>
    </row>
    <row r="209" spans="1:8" ht="14.25" customHeight="1">
      <c r="A209" s="45" t="s">
        <v>63</v>
      </c>
      <c r="B209" s="49" t="s">
        <v>91</v>
      </c>
      <c r="C209" s="1" t="s">
        <v>96</v>
      </c>
      <c r="D209" s="2">
        <v>28200</v>
      </c>
      <c r="E209" s="2">
        <v>421800</v>
      </c>
      <c r="F209" s="2">
        <v>0</v>
      </c>
      <c r="G209" s="2">
        <v>0</v>
      </c>
      <c r="H209" s="2">
        <v>0</v>
      </c>
    </row>
    <row r="210" spans="1:8" ht="15.75">
      <c r="A210" s="45"/>
      <c r="B210" s="49"/>
      <c r="C210" s="1" t="s">
        <v>6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5.75">
      <c r="A211" s="45"/>
      <c r="B211" s="49"/>
      <c r="C211" s="1" t="s">
        <v>7</v>
      </c>
      <c r="D211" s="2">
        <v>28200</v>
      </c>
      <c r="E211" s="2">
        <v>421800</v>
      </c>
      <c r="F211" s="2">
        <v>0</v>
      </c>
      <c r="G211" s="2">
        <v>0</v>
      </c>
      <c r="H211" s="2">
        <v>0</v>
      </c>
    </row>
    <row r="212" spans="1:8" ht="31.5">
      <c r="A212" s="45"/>
      <c r="B212" s="49"/>
      <c r="C212" s="1" t="s">
        <v>8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5.75" customHeight="1">
      <c r="A213" s="45"/>
      <c r="B213" s="49"/>
      <c r="C213" s="1" t="s">
        <v>9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3.5" customHeight="1">
      <c r="A214" s="45" t="s">
        <v>64</v>
      </c>
      <c r="B214" s="49" t="s">
        <v>25</v>
      </c>
      <c r="C214" s="1" t="s">
        <v>96</v>
      </c>
      <c r="D214" s="2">
        <f>D216+D217</f>
        <v>1086485</v>
      </c>
      <c r="E214" s="2">
        <f>E216+E217</f>
        <v>254404</v>
      </c>
      <c r="F214" s="2">
        <f>F216+F217</f>
        <v>221484</v>
      </c>
      <c r="G214" s="2">
        <f>G216+G217</f>
        <v>235881</v>
      </c>
      <c r="H214" s="2">
        <f>H216+H217</f>
        <v>251684</v>
      </c>
    </row>
    <row r="215" spans="1:8" ht="15.75">
      <c r="A215" s="45"/>
      <c r="B215" s="49"/>
      <c r="C215" s="1" t="s">
        <v>6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5.75">
      <c r="A216" s="45"/>
      <c r="B216" s="49"/>
      <c r="C216" s="1" t="s">
        <v>7</v>
      </c>
      <c r="D216" s="2">
        <f>D221+D226+D231+D237</f>
        <v>987714</v>
      </c>
      <c r="E216" s="2">
        <f>E221+E226+E231</f>
        <v>231276</v>
      </c>
      <c r="F216" s="2">
        <f>F221+F226+F231</f>
        <v>201349</v>
      </c>
      <c r="G216" s="2">
        <f>G221+G226+G231</f>
        <v>214437</v>
      </c>
      <c r="H216" s="2">
        <f>H221+H226+H231</f>
        <v>228804</v>
      </c>
    </row>
    <row r="217" spans="1:8" ht="28.5" customHeight="1">
      <c r="A217" s="45"/>
      <c r="B217" s="49"/>
      <c r="C217" s="1" t="s">
        <v>8</v>
      </c>
      <c r="D217" s="2">
        <v>98771</v>
      </c>
      <c r="E217" s="2">
        <v>23128</v>
      </c>
      <c r="F217" s="2">
        <v>20135</v>
      </c>
      <c r="G217" s="2">
        <v>21444</v>
      </c>
      <c r="H217" s="2">
        <v>22880</v>
      </c>
    </row>
    <row r="218" spans="1:8" ht="15.75" customHeight="1">
      <c r="A218" s="45"/>
      <c r="B218" s="49"/>
      <c r="C218" s="1" t="s">
        <v>9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5.75" customHeight="1">
      <c r="A219" s="50" t="s">
        <v>65</v>
      </c>
      <c r="B219" s="46" t="s">
        <v>116</v>
      </c>
      <c r="C219" s="1" t="s">
        <v>96</v>
      </c>
      <c r="D219" s="2">
        <v>329238</v>
      </c>
      <c r="E219" s="2">
        <v>0</v>
      </c>
      <c r="F219" s="2">
        <v>0</v>
      </c>
      <c r="G219" s="2">
        <v>0</v>
      </c>
      <c r="H219" s="2">
        <v>0</v>
      </c>
    </row>
    <row r="220" spans="1:8" ht="15.75" customHeight="1">
      <c r="A220" s="54"/>
      <c r="B220" s="47"/>
      <c r="C220" s="1" t="s">
        <v>6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</row>
    <row r="221" spans="1:8" ht="15.75" customHeight="1">
      <c r="A221" s="54"/>
      <c r="B221" s="47"/>
      <c r="C221" s="1" t="s">
        <v>7</v>
      </c>
      <c r="D221" s="2">
        <v>329238</v>
      </c>
      <c r="E221" s="2">
        <v>0</v>
      </c>
      <c r="F221" s="2">
        <v>0</v>
      </c>
      <c r="G221" s="2">
        <v>0</v>
      </c>
      <c r="H221" s="2">
        <v>0</v>
      </c>
    </row>
    <row r="222" spans="1:8" ht="31.5">
      <c r="A222" s="54"/>
      <c r="B222" s="47"/>
      <c r="C222" s="1" t="s">
        <v>8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</row>
    <row r="223" spans="1:8" s="32" customFormat="1" ht="15.75" customHeight="1">
      <c r="A223" s="51"/>
      <c r="B223" s="48"/>
      <c r="C223" s="30" t="s">
        <v>9</v>
      </c>
      <c r="D223" s="31">
        <v>0</v>
      </c>
      <c r="E223" s="31">
        <v>0</v>
      </c>
      <c r="F223" s="31">
        <v>0</v>
      </c>
      <c r="G223" s="31">
        <v>0</v>
      </c>
      <c r="H223" s="31">
        <v>0</v>
      </c>
    </row>
    <row r="224" spans="1:8" ht="37.5" customHeight="1">
      <c r="A224" s="45" t="s">
        <v>66</v>
      </c>
      <c r="B224" s="49" t="s">
        <v>106</v>
      </c>
      <c r="C224" s="1" t="s">
        <v>96</v>
      </c>
      <c r="D224" s="2">
        <f>D226</f>
        <v>292410</v>
      </c>
      <c r="E224" s="2">
        <v>0</v>
      </c>
      <c r="F224" s="2">
        <v>0</v>
      </c>
      <c r="G224" s="2">
        <v>0</v>
      </c>
      <c r="H224" s="2">
        <v>0</v>
      </c>
    </row>
    <row r="225" spans="1:8" ht="15.75">
      <c r="A225" s="45"/>
      <c r="B225" s="49"/>
      <c r="C225" s="1" t="s">
        <v>6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spans="1:8" ht="15.75">
      <c r="A226" s="45"/>
      <c r="B226" s="49"/>
      <c r="C226" s="1" t="s">
        <v>7</v>
      </c>
      <c r="D226" s="2">
        <f>329238-36828</f>
        <v>292410</v>
      </c>
      <c r="E226" s="2">
        <v>0</v>
      </c>
      <c r="F226" s="2">
        <v>0</v>
      </c>
      <c r="G226" s="2">
        <v>0</v>
      </c>
      <c r="H226" s="2">
        <v>0</v>
      </c>
    </row>
    <row r="227" spans="1:8" ht="28.5" customHeight="1">
      <c r="A227" s="45"/>
      <c r="B227" s="49"/>
      <c r="C227" s="1" t="s">
        <v>8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</row>
    <row r="228" spans="1:8" ht="15.75" customHeight="1">
      <c r="A228" s="45"/>
      <c r="B228" s="49"/>
      <c r="C228" s="1" t="s">
        <v>9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</row>
    <row r="229" spans="1:8" ht="23.25" customHeight="1">
      <c r="A229" s="50" t="s">
        <v>67</v>
      </c>
      <c r="B229" s="46" t="s">
        <v>115</v>
      </c>
      <c r="C229" s="1" t="s">
        <v>96</v>
      </c>
      <c r="D229" s="2">
        <f>D231</f>
        <v>266066</v>
      </c>
      <c r="E229" s="2">
        <v>231276</v>
      </c>
      <c r="F229" s="2">
        <v>201349</v>
      </c>
      <c r="G229" s="2">
        <v>214437</v>
      </c>
      <c r="H229" s="2">
        <v>228804</v>
      </c>
    </row>
    <row r="230" spans="1:8" ht="15.75" customHeight="1">
      <c r="A230" s="54"/>
      <c r="B230" s="47"/>
      <c r="C230" s="1" t="s">
        <v>6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</row>
    <row r="231" spans="1:8" ht="12" customHeight="1">
      <c r="A231" s="54"/>
      <c r="B231" s="47"/>
      <c r="C231" s="40" t="s">
        <v>7</v>
      </c>
      <c r="D231" s="42">
        <f>329238-63172</f>
        <v>266066</v>
      </c>
      <c r="E231" s="42">
        <v>231276</v>
      </c>
      <c r="F231" s="42">
        <v>201349</v>
      </c>
      <c r="G231" s="42">
        <v>214437</v>
      </c>
      <c r="H231" s="42">
        <v>228804</v>
      </c>
    </row>
    <row r="232" spans="1:8" ht="6" customHeight="1">
      <c r="A232" s="54"/>
      <c r="B232" s="47"/>
      <c r="C232" s="41"/>
      <c r="D232" s="43"/>
      <c r="E232" s="43"/>
      <c r="F232" s="43"/>
      <c r="G232" s="43"/>
      <c r="H232" s="43"/>
    </row>
    <row r="233" spans="1:8" ht="57" customHeight="1">
      <c r="A233" s="54"/>
      <c r="B233" s="47"/>
      <c r="C233" s="1" t="s">
        <v>8</v>
      </c>
      <c r="D233" s="19">
        <v>0</v>
      </c>
      <c r="E233" s="19">
        <v>0</v>
      </c>
      <c r="F233" s="2">
        <v>0</v>
      </c>
      <c r="G233" s="2">
        <v>0</v>
      </c>
      <c r="H233" s="2">
        <v>0</v>
      </c>
    </row>
    <row r="234" spans="1:8" ht="40.5" customHeight="1">
      <c r="A234" s="51"/>
      <c r="B234" s="48"/>
      <c r="C234" s="20" t="s">
        <v>9</v>
      </c>
      <c r="D234" s="19">
        <v>0</v>
      </c>
      <c r="E234" s="19">
        <v>0</v>
      </c>
      <c r="F234" s="2">
        <v>0</v>
      </c>
      <c r="G234" s="2">
        <v>0</v>
      </c>
      <c r="H234" s="2">
        <v>0</v>
      </c>
    </row>
    <row r="235" spans="1:8" ht="15.75">
      <c r="A235" s="45" t="s">
        <v>68</v>
      </c>
      <c r="B235" s="49" t="s">
        <v>107</v>
      </c>
      <c r="C235" s="1" t="s">
        <v>96</v>
      </c>
      <c r="D235" s="2">
        <f>D237</f>
        <v>100000</v>
      </c>
      <c r="E235" s="2">
        <f>E237</f>
        <v>0</v>
      </c>
      <c r="F235" s="2">
        <f>F237</f>
        <v>0</v>
      </c>
      <c r="G235" s="2">
        <f>G237</f>
        <v>0</v>
      </c>
      <c r="H235" s="2">
        <f>H237</f>
        <v>0</v>
      </c>
    </row>
    <row r="236" spans="1:8" ht="15.75">
      <c r="A236" s="45"/>
      <c r="B236" s="49"/>
      <c r="C236" s="1" t="s">
        <v>6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5.75">
      <c r="A237" s="45"/>
      <c r="B237" s="49"/>
      <c r="C237" s="1" t="s">
        <v>7</v>
      </c>
      <c r="D237" s="2">
        <v>100000</v>
      </c>
      <c r="E237" s="2">
        <v>0</v>
      </c>
      <c r="F237" s="2">
        <v>0</v>
      </c>
      <c r="G237" s="2">
        <v>0</v>
      </c>
      <c r="H237" s="2">
        <v>0</v>
      </c>
    </row>
    <row r="238" spans="1:8" ht="31.5">
      <c r="A238" s="45"/>
      <c r="B238" s="49"/>
      <c r="C238" s="1" t="s">
        <v>8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8.75" customHeight="1">
      <c r="A239" s="45"/>
      <c r="B239" s="49"/>
      <c r="C239" s="1" t="s">
        <v>9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5.75">
      <c r="A240" s="45" t="s">
        <v>69</v>
      </c>
      <c r="B240" s="49" t="s">
        <v>77</v>
      </c>
      <c r="C240" s="1" t="s">
        <v>96</v>
      </c>
      <c r="D240" s="2">
        <v>244375</v>
      </c>
      <c r="E240" s="2">
        <v>239400</v>
      </c>
      <c r="F240" s="2">
        <v>247300</v>
      </c>
      <c r="G240" s="2">
        <v>257050</v>
      </c>
      <c r="H240" s="2">
        <v>245350</v>
      </c>
    </row>
    <row r="241" spans="1:8" ht="15.75">
      <c r="A241" s="45"/>
      <c r="B241" s="49"/>
      <c r="C241" s="1" t="s">
        <v>6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5.75">
      <c r="A242" s="45"/>
      <c r="B242" s="49"/>
      <c r="C242" s="1" t="s">
        <v>7</v>
      </c>
      <c r="D242" s="2">
        <v>244375</v>
      </c>
      <c r="E242" s="2">
        <v>239400</v>
      </c>
      <c r="F242" s="2">
        <v>247300</v>
      </c>
      <c r="G242" s="2">
        <v>257050</v>
      </c>
      <c r="H242" s="2">
        <v>245350</v>
      </c>
    </row>
    <row r="243" spans="1:8" ht="31.5">
      <c r="A243" s="45"/>
      <c r="B243" s="49"/>
      <c r="C243" s="1" t="s">
        <v>8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6.5" customHeight="1">
      <c r="A244" s="45"/>
      <c r="B244" s="49"/>
      <c r="C244" s="1" t="s">
        <v>9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5.75">
      <c r="A245" s="50" t="s">
        <v>70</v>
      </c>
      <c r="B245" s="46" t="s">
        <v>26</v>
      </c>
      <c r="C245" s="1" t="s">
        <v>100</v>
      </c>
      <c r="D245" s="2">
        <v>93574</v>
      </c>
      <c r="E245" s="2">
        <v>96381</v>
      </c>
      <c r="F245" s="2">
        <v>96381</v>
      </c>
      <c r="G245" s="2">
        <v>102646</v>
      </c>
      <c r="H245" s="2">
        <v>109523</v>
      </c>
    </row>
    <row r="246" spans="1:8" ht="15.75">
      <c r="A246" s="54"/>
      <c r="B246" s="47"/>
      <c r="C246" s="1" t="s">
        <v>6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5.75">
      <c r="A247" s="54"/>
      <c r="B247" s="47"/>
      <c r="C247" s="1" t="s">
        <v>7</v>
      </c>
      <c r="D247" s="2">
        <v>93574</v>
      </c>
      <c r="E247" s="2">
        <v>96381</v>
      </c>
      <c r="F247" s="2">
        <v>96381</v>
      </c>
      <c r="G247" s="2">
        <v>102646</v>
      </c>
      <c r="H247" s="2">
        <v>109523</v>
      </c>
    </row>
    <row r="248" spans="1:8" ht="31.5">
      <c r="A248" s="54"/>
      <c r="B248" s="47"/>
      <c r="C248" s="1" t="s">
        <v>8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8" customHeight="1">
      <c r="A249" s="51"/>
      <c r="B249" s="48"/>
      <c r="C249" s="1" t="s">
        <v>9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ht="15" customHeight="1">
      <c r="H250" s="27" t="s">
        <v>95</v>
      </c>
    </row>
  </sheetData>
  <sheetProtection/>
  <mergeCells count="110">
    <mergeCell ref="A114:A118"/>
    <mergeCell ref="B114:B118"/>
    <mergeCell ref="A94:A98"/>
    <mergeCell ref="B94:B98"/>
    <mergeCell ref="A99:A103"/>
    <mergeCell ref="B99:B103"/>
    <mergeCell ref="A104:A108"/>
    <mergeCell ref="B104:B108"/>
    <mergeCell ref="A109:A113"/>
    <mergeCell ref="B109:B113"/>
    <mergeCell ref="A89:A93"/>
    <mergeCell ref="B89:B93"/>
    <mergeCell ref="A69:A73"/>
    <mergeCell ref="B69:B73"/>
    <mergeCell ref="A79:A83"/>
    <mergeCell ref="B79:B83"/>
    <mergeCell ref="A49:A53"/>
    <mergeCell ref="B49:B53"/>
    <mergeCell ref="A84:A88"/>
    <mergeCell ref="B84:B88"/>
    <mergeCell ref="A54:A58"/>
    <mergeCell ref="B54:B58"/>
    <mergeCell ref="A59:A63"/>
    <mergeCell ref="B59:B63"/>
    <mergeCell ref="A64:A68"/>
    <mergeCell ref="B64:B68"/>
    <mergeCell ref="A39:A43"/>
    <mergeCell ref="B39:B43"/>
    <mergeCell ref="A44:A48"/>
    <mergeCell ref="B44:B48"/>
    <mergeCell ref="A34:A38"/>
    <mergeCell ref="B34:B38"/>
    <mergeCell ref="A18:A21"/>
    <mergeCell ref="B18:B21"/>
    <mergeCell ref="A22:A25"/>
    <mergeCell ref="B22:B25"/>
    <mergeCell ref="A26:A29"/>
    <mergeCell ref="B26:B29"/>
    <mergeCell ref="D6:H6"/>
    <mergeCell ref="A9:A13"/>
    <mergeCell ref="B9:B13"/>
    <mergeCell ref="A14:A17"/>
    <mergeCell ref="B14:B17"/>
    <mergeCell ref="B6:B7"/>
    <mergeCell ref="A194:A198"/>
    <mergeCell ref="A184:A188"/>
    <mergeCell ref="B184:B188"/>
    <mergeCell ref="A149:A153"/>
    <mergeCell ref="B149:B153"/>
    <mergeCell ref="A154:A158"/>
    <mergeCell ref="B154:B158"/>
    <mergeCell ref="A159:A163"/>
    <mergeCell ref="B159:B163"/>
    <mergeCell ref="A179:A183"/>
    <mergeCell ref="A139:A143"/>
    <mergeCell ref="B139:B143"/>
    <mergeCell ref="A189:A193"/>
    <mergeCell ref="B189:B193"/>
    <mergeCell ref="A169:A170"/>
    <mergeCell ref="B169:B170"/>
    <mergeCell ref="B171:B173"/>
    <mergeCell ref="A171:A173"/>
    <mergeCell ref="B144:B148"/>
    <mergeCell ref="B179:B183"/>
    <mergeCell ref="A229:A234"/>
    <mergeCell ref="B229:B234"/>
    <mergeCell ref="B219:B223"/>
    <mergeCell ref="A219:A223"/>
    <mergeCell ref="A214:A218"/>
    <mergeCell ref="B214:B218"/>
    <mergeCell ref="A204:A208"/>
    <mergeCell ref="B204:B208"/>
    <mergeCell ref="A199:A203"/>
    <mergeCell ref="B199:B203"/>
    <mergeCell ref="A209:A213"/>
    <mergeCell ref="B209:B213"/>
    <mergeCell ref="B134:B138"/>
    <mergeCell ref="A235:A239"/>
    <mergeCell ref="B235:B239"/>
    <mergeCell ref="B245:B249"/>
    <mergeCell ref="A245:A249"/>
    <mergeCell ref="A240:A244"/>
    <mergeCell ref="B240:B244"/>
    <mergeCell ref="A224:A228"/>
    <mergeCell ref="B224:B228"/>
    <mergeCell ref="B194:B198"/>
    <mergeCell ref="B125:B128"/>
    <mergeCell ref="A119:A123"/>
    <mergeCell ref="B119:B123"/>
    <mergeCell ref="A164:A168"/>
    <mergeCell ref="B164:B168"/>
    <mergeCell ref="A129:A133"/>
    <mergeCell ref="B129:B133"/>
    <mergeCell ref="A134:A138"/>
    <mergeCell ref="A124:A128"/>
    <mergeCell ref="A144:A148"/>
    <mergeCell ref="G231:G232"/>
    <mergeCell ref="H231:H232"/>
    <mergeCell ref="D2:H2"/>
    <mergeCell ref="A174:A178"/>
    <mergeCell ref="B174:B178"/>
    <mergeCell ref="B30:B31"/>
    <mergeCell ref="B32:B33"/>
    <mergeCell ref="A30:A31"/>
    <mergeCell ref="B74:B77"/>
    <mergeCell ref="A74:A77"/>
    <mergeCell ref="C231:C232"/>
    <mergeCell ref="D231:D232"/>
    <mergeCell ref="E231:E232"/>
    <mergeCell ref="F231:F232"/>
  </mergeCells>
  <printOptions horizontalCentered="1"/>
  <pageMargins left="0.5905511811023623" right="0.5905511811023623" top="0.5905511811023623" bottom="0.3937007874015748" header="0.31496062992125984" footer="0.31496062992125984"/>
  <pageSetup fitToHeight="0" horizontalDpi="600" verticalDpi="600" orientation="landscape" paperSize="9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Жаркова Наталья Игоревна</dc:creator>
  <cp:keywords/>
  <dc:description/>
  <cp:lastModifiedBy>lashkul</cp:lastModifiedBy>
  <cp:lastPrinted>2013-02-26T01:33:15Z</cp:lastPrinted>
  <dcterms:created xsi:type="dcterms:W3CDTF">2012-12-06T06:37:07Z</dcterms:created>
  <dcterms:modified xsi:type="dcterms:W3CDTF">2013-02-27T09:59:47Z</dcterms:modified>
  <cp:category/>
  <cp:version/>
  <cp:contentType/>
  <cp:contentStatus/>
</cp:coreProperties>
</file>